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hma\Desktop\NCNC\Finance\"/>
    </mc:Choice>
  </mc:AlternateContent>
  <xr:revisionPtr revIDLastSave="0" documentId="13_ncr:1_{EC404B39-9D0E-4DC0-AD4A-19A68804B141}" xr6:coauthVersionLast="47" xr6:coauthVersionMax="47" xr10:uidLastSave="{00000000-0000-0000-0000-000000000000}"/>
  <bookViews>
    <workbookView xWindow="-120" yWindow="-120" windowWidth="20730" windowHeight="11160" xr2:uid="{2D25F1B4-5BEF-41D6-B5EB-51C8CBFFA0D2}"/>
  </bookViews>
  <sheets>
    <sheet name="Cash Book 2021" sheetId="1" r:id="rId1"/>
    <sheet name="Consulated T B" sheetId="7" r:id="rId2"/>
    <sheet name="Trial Balance 2021" sheetId="3" r:id="rId3"/>
    <sheet name="Bank Recon. Statement" sheetId="6" r:id="rId4"/>
    <sheet name="Paypal Income 2021" sheetId="4" r:id="rId5"/>
    <sheet name="Members Record2021" sheetId="8" r:id="rId6"/>
    <sheet name="Detail Income 2021" sheetId="2" r:id="rId7"/>
    <sheet name="Paypal Trial Balance 2021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" l="1"/>
  <c r="B18" i="3"/>
  <c r="B21" i="3" s="1"/>
  <c r="C21" i="2"/>
  <c r="E20" i="2"/>
  <c r="I25" i="6"/>
  <c r="A47" i="1"/>
  <c r="D12" i="7"/>
  <c r="I45" i="1"/>
  <c r="I46" i="1"/>
  <c r="E19" i="2"/>
  <c r="D33" i="8"/>
  <c r="E33" i="8"/>
  <c r="J45" i="1"/>
  <c r="J32" i="1"/>
  <c r="E18" i="2"/>
  <c r="E21" i="7"/>
  <c r="E14" i="2"/>
  <c r="E17" i="2"/>
  <c r="E16" i="2"/>
  <c r="E15" i="2"/>
  <c r="C7" i="2"/>
  <c r="C17" i="7"/>
  <c r="I26" i="4"/>
  <c r="J25" i="4"/>
  <c r="J24" i="4"/>
  <c r="D26" i="4"/>
  <c r="E7" i="2"/>
  <c r="E31" i="7"/>
  <c r="E26" i="4"/>
  <c r="J22" i="4"/>
  <c r="J21" i="4"/>
  <c r="J23" i="4"/>
  <c r="J20" i="4"/>
  <c r="J19" i="4"/>
  <c r="I18" i="4"/>
  <c r="E13" i="2"/>
  <c r="J17" i="4"/>
  <c r="B47" i="1"/>
  <c r="I15" i="4"/>
  <c r="F26" i="4"/>
  <c r="L46" i="1"/>
  <c r="K46" i="1"/>
  <c r="D47" i="1"/>
  <c r="C47" i="1"/>
  <c r="J16" i="4"/>
  <c r="C14" i="7"/>
  <c r="E12" i="2"/>
  <c r="E11" i="2"/>
  <c r="D11" i="5"/>
  <c r="B11" i="5"/>
  <c r="J15" i="4"/>
  <c r="E10" i="2"/>
  <c r="E9" i="2"/>
  <c r="E8" i="2"/>
  <c r="E5" i="2"/>
  <c r="E6" i="2"/>
  <c r="J14" i="4"/>
  <c r="J13" i="4"/>
  <c r="C7" i="7"/>
  <c r="D5" i="7" s="1"/>
  <c r="E21" i="2" l="1"/>
  <c r="J46" i="1"/>
  <c r="D21" i="2"/>
  <c r="J26" i="4"/>
  <c r="D37" i="7"/>
  <c r="D21" i="3"/>
  <c r="E37" i="7"/>
  <c r="J10" i="4"/>
  <c r="J12" i="4"/>
  <c r="J11" i="4"/>
  <c r="J9" i="4"/>
  <c r="J8" i="4"/>
  <c r="J7" i="4"/>
  <c r="J6" i="4"/>
  <c r="J5" i="4"/>
  <c r="E39" i="7" l="1"/>
</calcChain>
</file>

<file path=xl/sharedStrings.xml><?xml version="1.0" encoding="utf-8"?>
<sst xmlns="http://schemas.openxmlformats.org/spreadsheetml/2006/main" count="286" uniqueCount="172">
  <si>
    <t>NCNC</t>
  </si>
  <si>
    <t>A/C No. 1886</t>
  </si>
  <si>
    <t>A/C No.2082</t>
  </si>
  <si>
    <t>A/C No. 4477</t>
  </si>
  <si>
    <t>A/C No.1166</t>
  </si>
  <si>
    <t>Particular</t>
  </si>
  <si>
    <t>V.No</t>
  </si>
  <si>
    <t>Date</t>
  </si>
  <si>
    <t>Ch.No.</t>
  </si>
  <si>
    <t>Opening Balance</t>
  </si>
  <si>
    <t>Membership Income</t>
  </si>
  <si>
    <t>Nepali Pathasala Donit.</t>
  </si>
  <si>
    <t>Zoom Video Communication</t>
  </si>
  <si>
    <t>Card</t>
  </si>
  <si>
    <t>America Nepal Helping Soci.</t>
  </si>
  <si>
    <t>School Reg. Fee</t>
  </si>
  <si>
    <t>Total Expenses</t>
  </si>
  <si>
    <t>Bank Balance</t>
  </si>
  <si>
    <t>Total</t>
  </si>
  <si>
    <t>S.N</t>
  </si>
  <si>
    <t>Amount</t>
  </si>
  <si>
    <t>Income</t>
  </si>
  <si>
    <t>Expenses</t>
  </si>
  <si>
    <t xml:space="preserve">A/C No.  1886 ( Main) </t>
  </si>
  <si>
    <t>Nepali School Expenses</t>
  </si>
  <si>
    <t xml:space="preserve">A/C No. 2082 ( School) </t>
  </si>
  <si>
    <t>A/C No. 4477  (C D )</t>
  </si>
  <si>
    <t xml:space="preserve">A/C No. 1166( Community Center) </t>
  </si>
  <si>
    <t>A/C No. 4500 ( Paypal)</t>
  </si>
  <si>
    <t>Paypal  expenses</t>
  </si>
  <si>
    <t>Perpared By Shiva Bhattarai</t>
  </si>
  <si>
    <t>Treasurer NCNC</t>
  </si>
  <si>
    <t>Opening Balance 31st Dec 2020</t>
  </si>
  <si>
    <t>Name</t>
  </si>
  <si>
    <t>Membership</t>
  </si>
  <si>
    <t>Donation</t>
  </si>
  <si>
    <t xml:space="preserve">School Reg </t>
  </si>
  <si>
    <t>Sangalo Geet.</t>
  </si>
  <si>
    <t xml:space="preserve">Dausi/Bhailo </t>
  </si>
  <si>
    <t>Paypal Charge</t>
  </si>
  <si>
    <t>Net Income</t>
  </si>
  <si>
    <t>Kamal Gautam</t>
  </si>
  <si>
    <t>Mina Gautam</t>
  </si>
  <si>
    <t>Bibak Lal Shrestha</t>
  </si>
  <si>
    <t>Sarita Neupane</t>
  </si>
  <si>
    <t>Sagar Sharma</t>
  </si>
  <si>
    <t>Babu Subadi</t>
  </si>
  <si>
    <t>Abdhesh Jha</t>
  </si>
  <si>
    <t>Binod Bhatta</t>
  </si>
  <si>
    <t xml:space="preserve">                      Perpared By </t>
  </si>
  <si>
    <t>Shiva Bhattarai</t>
  </si>
  <si>
    <t>School Reg. fee ( Paypal )</t>
  </si>
  <si>
    <t>Membership Income ( Paypal )</t>
  </si>
  <si>
    <t>Dr Bal K Sharma     Donation ( Nepali Pathasala ) 2082</t>
  </si>
  <si>
    <t>Paypal A/C</t>
  </si>
  <si>
    <t xml:space="preserve">Nepal School Reg. Fee Income </t>
  </si>
  <si>
    <t xml:space="preserve">Membership Income </t>
  </si>
  <si>
    <t>School Reg. fee  ( Cash / Check )</t>
  </si>
  <si>
    <t>Interest Income ( C D A/C 4477)</t>
  </si>
  <si>
    <t>Bank Reconcilition Statement</t>
  </si>
  <si>
    <t>Balance as per Pass Book( Bank Statement)</t>
  </si>
  <si>
    <t xml:space="preserve">                     </t>
  </si>
  <si>
    <t>Balance as per Cash Book</t>
  </si>
  <si>
    <t>Trial Balance ( All  A/C and  Paypal )</t>
  </si>
  <si>
    <t>S.N.</t>
  </si>
  <si>
    <t>Dr Amount</t>
  </si>
  <si>
    <t>Cr Amount</t>
  </si>
  <si>
    <t>Main A/C 1886</t>
  </si>
  <si>
    <t>School A/C 2082</t>
  </si>
  <si>
    <t>C  D  A/C 4477</t>
  </si>
  <si>
    <t>Community A/C 1166</t>
  </si>
  <si>
    <t>Paypal A/C 4500</t>
  </si>
  <si>
    <t xml:space="preserve">Paypal A/C </t>
  </si>
  <si>
    <t>Receivable</t>
  </si>
  <si>
    <t>Paypal A/N 4500</t>
  </si>
  <si>
    <t>TOTAL</t>
  </si>
  <si>
    <t>Opening Balance ( 2020)</t>
  </si>
  <si>
    <t>Prem Pradhan</t>
  </si>
  <si>
    <t>Narayan Neupane</t>
  </si>
  <si>
    <t>Janesh Devkota</t>
  </si>
  <si>
    <t>Pervious month</t>
  </si>
  <si>
    <t>This month</t>
  </si>
  <si>
    <t>Ananapourna Deo</t>
  </si>
  <si>
    <t>Dobation</t>
  </si>
  <si>
    <t>NCAAT</t>
  </si>
  <si>
    <t>Donation  (Annapurna Deo) ( Paypal)</t>
  </si>
  <si>
    <t>Kiran Acharya Donation ( Nepali Pathasala)2082 (Check)</t>
  </si>
  <si>
    <t>NCAAT ( Check)</t>
  </si>
  <si>
    <t>Add: Check deposited in Bank but not enter in Pass Book</t>
  </si>
  <si>
    <t>NC Main A/C  1886</t>
  </si>
  <si>
    <t>School A/C  2082</t>
  </si>
  <si>
    <t>card</t>
  </si>
  <si>
    <t>Nirajan Karki (upgread)</t>
  </si>
  <si>
    <t>Apil Tamang</t>
  </si>
  <si>
    <t>Paypal</t>
  </si>
  <si>
    <t>5 years</t>
  </si>
  <si>
    <t>Sagar Kandel</t>
  </si>
  <si>
    <t>Sam Bhattarai</t>
  </si>
  <si>
    <t>Hari babu Dhakal</t>
  </si>
  <si>
    <t>Niraj Bidari</t>
  </si>
  <si>
    <t xml:space="preserve">Prem Sharma     </t>
  </si>
  <si>
    <t>Bidenra Thapa</t>
  </si>
  <si>
    <t>Shyam Ji K C</t>
  </si>
  <si>
    <t>Bikash Sapokta</t>
  </si>
  <si>
    <t xml:space="preserve"> ( Sujet)Sushmaita Shrestha</t>
  </si>
  <si>
    <t>Membership income</t>
  </si>
  <si>
    <t>COVID-19 Vaccines Program</t>
  </si>
  <si>
    <t>Khem Joshi</t>
  </si>
  <si>
    <t>Krishna Pokharel</t>
  </si>
  <si>
    <t>Restaurent Depo</t>
  </si>
  <si>
    <t>16/5/2021</t>
  </si>
  <si>
    <t>Town of Morrisville</t>
  </si>
  <si>
    <t>Main A/C Expenses</t>
  </si>
  <si>
    <t>Domino's Pizza</t>
  </si>
  <si>
    <t>Kulananda Sharma</t>
  </si>
  <si>
    <t xml:space="preserve">Kulananda Sharma ( Donation Covid 19 Vacc. Camp. </t>
  </si>
  <si>
    <t>Ashish Juwa</t>
  </si>
  <si>
    <t>5/31 2021</t>
  </si>
  <si>
    <t>Ajmat Ali</t>
  </si>
  <si>
    <t>American Online Foundtion</t>
  </si>
  <si>
    <t>Krishna Acharya</t>
  </si>
  <si>
    <t>Dinesh Siwakoti</t>
  </si>
  <si>
    <t>Dil Bhattarai deposit Covid LF</t>
  </si>
  <si>
    <t>Walmart Covid V. Day Water )</t>
  </si>
  <si>
    <t>Dorendra Adhikari</t>
  </si>
  <si>
    <t>Prakash C Joshi</t>
  </si>
  <si>
    <t>Depandra Bista</t>
  </si>
  <si>
    <t>CASH BOOK 1st Jan 2021 to 10th  Aug 2021</t>
  </si>
  <si>
    <t>Ritesh Poudel</t>
  </si>
  <si>
    <t>Detail income of Paypal A/C 1st Jan to 10th Aug  2021</t>
  </si>
  <si>
    <t>Cash/Check/Zelle</t>
  </si>
  <si>
    <t>Details  income up to 10th Aug 2021</t>
  </si>
  <si>
    <t>Membership Income ( Cash /Check/Zelle)</t>
  </si>
  <si>
    <t>Trial Balance 1st Jan to 10th Aug 2021</t>
  </si>
  <si>
    <t>Paypal A/C 4500 Balance uo to 10th Aug 2021</t>
  </si>
  <si>
    <t>Membership Record 2021 {up to 10thAUG 20210)</t>
  </si>
  <si>
    <t>1st Jan2020 to 10TH Aug,2021</t>
  </si>
  <si>
    <t>Income ( up to 10th Aug 2021)</t>
  </si>
  <si>
    <t>Expenses (up to 10th Aug  2021)</t>
  </si>
  <si>
    <t>Closing Balance up to 10th Aug  2021</t>
  </si>
  <si>
    <t>Amozon Smil</t>
  </si>
  <si>
    <t>Dorandra Adhikari ( Donation Covid 19 Vacc. Camp)</t>
  </si>
  <si>
    <t>Dil Bhattarai ( Donation Covid 19)</t>
  </si>
  <si>
    <t>Dorendra and Chirinjibe(D/R)</t>
  </si>
  <si>
    <t>Donation Covid 19 ( Received From Face book)</t>
  </si>
  <si>
    <t>Ananda Ghimire</t>
  </si>
  <si>
    <t>Zelle</t>
  </si>
  <si>
    <t>up to 10th Aug2021</t>
  </si>
  <si>
    <t>Volleyball Court Reservation</t>
  </si>
  <si>
    <t>Dr Chirnijibe Bhattarai 9 Donation Covid 19 Vacc. Camp)</t>
  </si>
  <si>
    <t>Send to Nepal Covid 19 Rel.</t>
  </si>
  <si>
    <t>Receeived from Facebook</t>
  </si>
  <si>
    <t>Bank Service charge</t>
  </si>
  <si>
    <t>24A</t>
  </si>
  <si>
    <t>24B</t>
  </si>
  <si>
    <t>wire</t>
  </si>
  <si>
    <t xml:space="preserve">Less: </t>
  </si>
  <si>
    <t>Interest Income</t>
  </si>
  <si>
    <t>Community A/C 1166 (Interest)</t>
  </si>
  <si>
    <t>Community A/C 1166 (Interest Income)</t>
  </si>
  <si>
    <t>Trial Balance 1st Jan to up to 10th Aug 2021 (All bank A/C and paypal )</t>
  </si>
  <si>
    <t>Bank Balance up to 10th Aug, 2021</t>
  </si>
  <si>
    <t>Membership Income ( Paypal )                               2100.00</t>
  </si>
  <si>
    <t>Membership Income Main A/C                               2100.00</t>
  </si>
  <si>
    <t>Nepal School Reg. Fee Income(School A/C)             410.00</t>
  </si>
  <si>
    <t>Nepal School Reg. Fee Income ( Paypal )                 100.00</t>
  </si>
  <si>
    <t xml:space="preserve">Donation Received  (Bank A/C)                                </t>
  </si>
  <si>
    <t xml:space="preserve">Donation Received  (Paypal  A/C)                                </t>
  </si>
  <si>
    <t>Abisheal Lamsal</t>
  </si>
  <si>
    <t>Amazon Smile</t>
  </si>
  <si>
    <t>Picnic Spot Reservation</t>
  </si>
  <si>
    <t>Less: Late Bharat Oli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</si>
</sst>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/>
    <xf numFmtId="0" fontId="9" fillId="0" borderId="0" xfId="0" applyFont="1"/>
    <xf numFmtId="2" fontId="9" fillId="0" borderId="0" xfId="0" applyNumberFormat="1" applyFont="1"/>
    <xf numFmtId="0" fontId="9" fillId="0" borderId="1" xfId="0" applyFont="1" applyBorder="1"/>
    <xf numFmtId="2" fontId="0" fillId="0" borderId="0" xfId="0" applyNumberForma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2" fontId="11" fillId="0" borderId="1" xfId="0" applyNumberFormat="1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2" fontId="11" fillId="0" borderId="2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2" fontId="11" fillId="0" borderId="0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11" fillId="0" borderId="0" xfId="0" applyFont="1" applyBorder="1" applyAlignment="1">
      <alignment horizontal="left"/>
    </xf>
    <xf numFmtId="2" fontId="8" fillId="0" borderId="0" xfId="0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3" fillId="0" borderId="0" xfId="0" applyFont="1"/>
    <xf numFmtId="0" fontId="14" fillId="0" borderId="1" xfId="0" applyFont="1" applyBorder="1" applyAlignment="1">
      <alignment horizontal="center"/>
    </xf>
    <xf numFmtId="0" fontId="11" fillId="0" borderId="2" xfId="0" applyFont="1" applyBorder="1"/>
    <xf numFmtId="0" fontId="15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7" fillId="0" borderId="0" xfId="0" applyFont="1"/>
    <xf numFmtId="0" fontId="8" fillId="0" borderId="2" xfId="0" applyFont="1" applyBorder="1" applyAlignment="1">
      <alignment horizontal="center"/>
    </xf>
    <xf numFmtId="14" fontId="11" fillId="0" borderId="1" xfId="0" applyNumberFormat="1" applyFont="1" applyBorder="1"/>
    <xf numFmtId="14" fontId="11" fillId="0" borderId="0" xfId="0" applyNumberFormat="1" applyFont="1" applyBorder="1"/>
    <xf numFmtId="14" fontId="11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11" fillId="0" borderId="0" xfId="1" applyNumberFormat="1" applyFont="1" applyBorder="1"/>
    <xf numFmtId="16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/>
    <xf numFmtId="14" fontId="0" fillId="0" borderId="0" xfId="0" applyNumberFormat="1" applyBorder="1"/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2" fontId="20" fillId="0" borderId="0" xfId="0" applyNumberFormat="1" applyFont="1"/>
    <xf numFmtId="0" fontId="0" fillId="0" borderId="0" xfId="0" applyAlignment="1">
      <alignment vertical="top"/>
    </xf>
    <xf numFmtId="2" fontId="15" fillId="0" borderId="1" xfId="0" applyNumberFormat="1" applyFont="1" applyBorder="1"/>
    <xf numFmtId="2" fontId="11" fillId="0" borderId="0" xfId="0" applyNumberFormat="1" applyFont="1"/>
    <xf numFmtId="2" fontId="7" fillId="0" borderId="0" xfId="0" applyNumberFormat="1" applyFont="1" applyBorder="1"/>
    <xf numFmtId="0" fontId="9" fillId="0" borderId="9" xfId="0" applyFont="1" applyBorder="1"/>
    <xf numFmtId="2" fontId="7" fillId="0" borderId="8" xfId="0" applyNumberFormat="1" applyFont="1" applyBorder="1"/>
    <xf numFmtId="0" fontId="9" fillId="0" borderId="4" xfId="0" applyFont="1" applyBorder="1"/>
    <xf numFmtId="0" fontId="9" fillId="0" borderId="7" xfId="0" applyFont="1" applyBorder="1"/>
    <xf numFmtId="0" fontId="9" fillId="0" borderId="4" xfId="0" applyFont="1" applyBorder="1" applyAlignment="1">
      <alignment horizontal="center"/>
    </xf>
    <xf numFmtId="2" fontId="9" fillId="0" borderId="7" xfId="0" applyNumberFormat="1" applyFont="1" applyBorder="1"/>
    <xf numFmtId="0" fontId="9" fillId="0" borderId="5" xfId="0" applyFont="1" applyBorder="1"/>
    <xf numFmtId="0" fontId="9" fillId="0" borderId="10" xfId="0" applyFont="1" applyBorder="1"/>
    <xf numFmtId="2" fontId="7" fillId="0" borderId="11" xfId="0" applyNumberFormat="1" applyFont="1" applyBorder="1"/>
    <xf numFmtId="0" fontId="0" fillId="0" borderId="4" xfId="0" applyBorder="1"/>
    <xf numFmtId="0" fontId="0" fillId="0" borderId="7" xfId="0" applyBorder="1"/>
    <xf numFmtId="14" fontId="0" fillId="0" borderId="1" xfId="0" applyNumberFormat="1" applyBorder="1"/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4" xfId="0" applyFont="1" applyBorder="1"/>
    <xf numFmtId="2" fontId="7" fillId="0" borderId="2" xfId="0" applyNumberFormat="1" applyFont="1" applyBorder="1"/>
    <xf numFmtId="0" fontId="0" fillId="0" borderId="8" xfId="0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6" fillId="0" borderId="7" xfId="0" applyNumberFormat="1" applyFont="1" applyBorder="1"/>
    <xf numFmtId="0" fontId="9" fillId="0" borderId="6" xfId="0" applyFont="1" applyBorder="1"/>
    <xf numFmtId="0" fontId="0" fillId="0" borderId="11" xfId="0" applyBorder="1"/>
    <xf numFmtId="0" fontId="0" fillId="0" borderId="2" xfId="0" applyBorder="1"/>
    <xf numFmtId="0" fontId="0" fillId="0" borderId="9" xfId="0" applyBorder="1"/>
    <xf numFmtId="2" fontId="7" fillId="0" borderId="14" xfId="0" applyNumberFormat="1" applyFont="1" applyBorder="1"/>
    <xf numFmtId="2" fontId="6" fillId="0" borderId="14" xfId="0" applyNumberFormat="1" applyFont="1" applyBorder="1"/>
    <xf numFmtId="0" fontId="0" fillId="0" borderId="14" xfId="0" applyBorder="1"/>
    <xf numFmtId="2" fontId="0" fillId="0" borderId="14" xfId="0" applyNumberFormat="1" applyBorder="1"/>
    <xf numFmtId="0" fontId="0" fillId="0" borderId="6" xfId="0" applyBorder="1"/>
    <xf numFmtId="0" fontId="7" fillId="0" borderId="14" xfId="0" applyFont="1" applyBorder="1" applyAlignment="1">
      <alignment horizontal="center"/>
    </xf>
    <xf numFmtId="0" fontId="7" fillId="0" borderId="3" xfId="0" applyFont="1" applyBorder="1"/>
    <xf numFmtId="0" fontId="9" fillId="0" borderId="8" xfId="0" applyFont="1" applyBorder="1"/>
    <xf numFmtId="0" fontId="7" fillId="0" borderId="2" xfId="0" applyFont="1" applyBorder="1"/>
    <xf numFmtId="0" fontId="0" fillId="0" borderId="5" xfId="0" applyBorder="1"/>
    <xf numFmtId="2" fontId="9" fillId="0" borderId="11" xfId="0" applyNumberFormat="1" applyFont="1" applyBorder="1"/>
    <xf numFmtId="0" fontId="0" fillId="0" borderId="3" xfId="0" applyBorder="1"/>
    <xf numFmtId="0" fontId="9" fillId="0" borderId="2" xfId="0" applyFont="1" applyBorder="1"/>
    <xf numFmtId="0" fontId="7" fillId="0" borderId="14" xfId="0" applyFont="1" applyBorder="1"/>
    <xf numFmtId="0" fontId="0" fillId="0" borderId="10" xfId="0" applyBorder="1"/>
    <xf numFmtId="0" fontId="7" fillId="0" borderId="6" xfId="0" applyFont="1" applyBorder="1" applyAlignment="1">
      <alignment horizontal="center"/>
    </xf>
    <xf numFmtId="0" fontId="22" fillId="0" borderId="0" xfId="0" applyFont="1"/>
    <xf numFmtId="2" fontId="22" fillId="0" borderId="0" xfId="0" applyNumberFormat="1" applyFont="1"/>
    <xf numFmtId="0" fontId="7" fillId="0" borderId="6" xfId="0" applyFont="1" applyBorder="1"/>
    <xf numFmtId="2" fontId="0" fillId="0" borderId="6" xfId="0" applyNumberFormat="1" applyBorder="1"/>
    <xf numFmtId="0" fontId="7" fillId="0" borderId="12" xfId="0" applyFont="1" applyBorder="1" applyAlignment="1">
      <alignment horizontal="center"/>
    </xf>
    <xf numFmtId="2" fontId="0" fillId="0" borderId="13" xfId="0" applyNumberFormat="1" applyBorder="1"/>
    <xf numFmtId="2" fontId="7" fillId="0" borderId="5" xfId="0" applyNumberFormat="1" applyFont="1" applyBorder="1"/>
    <xf numFmtId="0" fontId="11" fillId="0" borderId="1" xfId="0" applyFont="1" applyBorder="1" applyAlignment="1">
      <alignment horizontal="left"/>
    </xf>
    <xf numFmtId="0" fontId="5" fillId="0" borderId="0" xfId="0" applyFont="1" applyBorder="1"/>
    <xf numFmtId="2" fontId="0" fillId="0" borderId="8" xfId="0" applyNumberFormat="1" applyBorder="1"/>
    <xf numFmtId="14" fontId="11" fillId="0" borderId="1" xfId="0" applyNumberFormat="1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2" fillId="0" borderId="4" xfId="0" applyFont="1" applyBorder="1"/>
    <xf numFmtId="2" fontId="22" fillId="0" borderId="7" xfId="0" applyNumberFormat="1" applyFont="1" applyBorder="1"/>
    <xf numFmtId="0" fontId="22" fillId="0" borderId="5" xfId="0" applyFont="1" applyBorder="1"/>
    <xf numFmtId="2" fontId="9" fillId="0" borderId="0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16" fillId="0" borderId="1" xfId="0" applyFont="1" applyBorder="1"/>
    <xf numFmtId="2" fontId="16" fillId="0" borderId="1" xfId="0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4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/>
    <xf numFmtId="2" fontId="7" fillId="0" borderId="7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2" fontId="22" fillId="0" borderId="1" xfId="0" applyNumberFormat="1" applyFont="1" applyBorder="1"/>
    <xf numFmtId="2" fontId="24" fillId="0" borderId="1" xfId="0" applyNumberFormat="1" applyFont="1" applyBorder="1"/>
    <xf numFmtId="2" fontId="24" fillId="0" borderId="1" xfId="0" applyNumberFormat="1" applyFont="1" applyFill="1" applyBorder="1"/>
    <xf numFmtId="0" fontId="9" fillId="0" borderId="1" xfId="0" applyFont="1" applyFill="1" applyBorder="1"/>
    <xf numFmtId="2" fontId="25" fillId="0" borderId="1" xfId="0" applyNumberFormat="1" applyFont="1" applyBorder="1"/>
    <xf numFmtId="14" fontId="23" fillId="0" borderId="1" xfId="0" applyNumberFormat="1" applyFont="1" applyBorder="1"/>
    <xf numFmtId="14" fontId="9" fillId="0" borderId="0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12" fillId="0" borderId="1" xfId="0" applyFont="1" applyBorder="1"/>
    <xf numFmtId="2" fontId="12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5454-8DE0-4910-82C0-6CFF01D80291}">
  <dimension ref="A1:L50"/>
  <sheetViews>
    <sheetView tabSelected="1" workbookViewId="0">
      <selection activeCell="E39" sqref="E39"/>
    </sheetView>
  </sheetViews>
  <sheetFormatPr defaultRowHeight="15" x14ac:dyDescent="0.25"/>
  <cols>
    <col min="1" max="1" width="10.28515625" customWidth="1"/>
    <col min="2" max="2" width="10.7109375" customWidth="1"/>
    <col min="3" max="3" width="11.5703125" customWidth="1"/>
    <col min="4" max="4" width="10" customWidth="1"/>
    <col min="5" max="5" width="25.85546875" customWidth="1"/>
    <col min="6" max="6" width="4.7109375" customWidth="1"/>
    <col min="7" max="7" width="9.5703125" customWidth="1"/>
    <col min="8" max="8" width="8" customWidth="1"/>
    <col min="9" max="9" width="11.140625" customWidth="1"/>
    <col min="10" max="10" width="12.28515625" customWidth="1"/>
    <col min="11" max="11" width="11" customWidth="1"/>
    <col min="12" max="12" width="10.42578125" customWidth="1"/>
  </cols>
  <sheetData>
    <row r="1" spans="1:12" x14ac:dyDescent="0.25">
      <c r="A1" t="s">
        <v>0</v>
      </c>
    </row>
    <row r="2" spans="1:12" x14ac:dyDescent="0.25">
      <c r="A2" t="s">
        <v>127</v>
      </c>
    </row>
    <row r="3" spans="1:12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</v>
      </c>
      <c r="J3" s="1" t="s">
        <v>2</v>
      </c>
      <c r="K3" s="1" t="s">
        <v>3</v>
      </c>
      <c r="L3" s="1" t="s">
        <v>4</v>
      </c>
    </row>
    <row r="4" spans="1:12" x14ac:dyDescent="0.25">
      <c r="A4" s="2">
        <v>78128.39</v>
      </c>
      <c r="B4" s="2">
        <v>20938.61</v>
      </c>
      <c r="C4" s="2">
        <v>2645.4</v>
      </c>
      <c r="D4" s="2">
        <v>14266.75</v>
      </c>
      <c r="E4" s="3" t="s">
        <v>9</v>
      </c>
      <c r="F4" s="3"/>
      <c r="G4" s="3"/>
      <c r="H4" s="3"/>
      <c r="I4" s="3"/>
      <c r="J4" s="3"/>
      <c r="K4" s="3"/>
      <c r="L4" s="3"/>
    </row>
    <row r="5" spans="1:12" x14ac:dyDescent="0.25">
      <c r="A5" s="7"/>
      <c r="B5" s="7">
        <v>385</v>
      </c>
      <c r="C5" s="4"/>
      <c r="D5" s="4"/>
      <c r="E5" s="4" t="s">
        <v>15</v>
      </c>
      <c r="F5" s="5">
        <v>1</v>
      </c>
      <c r="G5" s="6">
        <v>44200</v>
      </c>
      <c r="H5" s="5"/>
      <c r="I5" s="4"/>
      <c r="J5" s="4"/>
      <c r="K5" s="4"/>
      <c r="L5" s="4"/>
    </row>
    <row r="6" spans="1:12" x14ac:dyDescent="0.25">
      <c r="A6" s="7">
        <v>1050</v>
      </c>
      <c r="B6" s="7"/>
      <c r="C6" s="4"/>
      <c r="D6" s="4"/>
      <c r="E6" s="4" t="s">
        <v>10</v>
      </c>
      <c r="F6" s="5">
        <v>2</v>
      </c>
      <c r="G6" s="6">
        <v>44200</v>
      </c>
      <c r="H6" s="5"/>
      <c r="I6" s="4"/>
      <c r="J6" s="4"/>
      <c r="K6" s="4"/>
      <c r="L6" s="4"/>
    </row>
    <row r="7" spans="1:12" x14ac:dyDescent="0.25">
      <c r="A7" s="7"/>
      <c r="B7" s="7"/>
      <c r="C7" s="4"/>
      <c r="D7" s="4"/>
      <c r="E7" s="4" t="s">
        <v>12</v>
      </c>
      <c r="F7" s="5">
        <v>3</v>
      </c>
      <c r="G7" s="6">
        <v>44203</v>
      </c>
      <c r="H7" s="5"/>
      <c r="I7" s="4"/>
      <c r="J7" s="4">
        <v>14.99</v>
      </c>
      <c r="K7" s="4"/>
      <c r="L7" s="4"/>
    </row>
    <row r="8" spans="1:12" x14ac:dyDescent="0.25">
      <c r="A8" s="7"/>
      <c r="B8" s="7"/>
      <c r="C8" s="4"/>
      <c r="D8" s="4"/>
      <c r="E8" s="4" t="s">
        <v>14</v>
      </c>
      <c r="F8" s="5">
        <v>4</v>
      </c>
      <c r="G8" s="6">
        <v>44204</v>
      </c>
      <c r="H8" s="5">
        <v>1083</v>
      </c>
      <c r="I8" s="4"/>
      <c r="J8" s="4">
        <v>203.61</v>
      </c>
      <c r="K8" s="4"/>
      <c r="L8" s="4"/>
    </row>
    <row r="9" spans="1:12" x14ac:dyDescent="0.25">
      <c r="A9" s="7"/>
      <c r="B9" s="7"/>
      <c r="C9" s="4"/>
      <c r="D9" s="4"/>
      <c r="E9" s="4" t="s">
        <v>12</v>
      </c>
      <c r="F9" s="5">
        <v>5</v>
      </c>
      <c r="G9" s="6">
        <v>44211</v>
      </c>
      <c r="H9" s="5" t="s">
        <v>13</v>
      </c>
      <c r="I9" s="4"/>
      <c r="J9" s="4">
        <v>88.97</v>
      </c>
      <c r="K9" s="4"/>
      <c r="L9" s="4"/>
    </row>
    <row r="10" spans="1:12" x14ac:dyDescent="0.25">
      <c r="A10" s="7">
        <v>175</v>
      </c>
      <c r="B10" s="7"/>
      <c r="C10" s="4"/>
      <c r="D10" s="4"/>
      <c r="E10" s="4" t="s">
        <v>10</v>
      </c>
      <c r="F10" s="5">
        <v>6</v>
      </c>
      <c r="G10" s="6">
        <v>44217</v>
      </c>
      <c r="H10" s="5"/>
      <c r="I10" s="4"/>
      <c r="J10" s="4"/>
      <c r="K10" s="4"/>
      <c r="L10" s="4"/>
    </row>
    <row r="11" spans="1:12" x14ac:dyDescent="0.25">
      <c r="A11" s="7"/>
      <c r="B11" s="7">
        <v>1100</v>
      </c>
      <c r="C11" s="4"/>
      <c r="D11" s="4"/>
      <c r="E11" s="4" t="s">
        <v>11</v>
      </c>
      <c r="F11" s="5">
        <v>7</v>
      </c>
      <c r="G11" s="6">
        <v>44217</v>
      </c>
      <c r="H11" s="5"/>
      <c r="I11" s="4"/>
      <c r="J11" s="4"/>
      <c r="K11" s="4"/>
      <c r="L11" s="4"/>
    </row>
    <row r="12" spans="1:12" x14ac:dyDescent="0.25">
      <c r="A12" s="7"/>
      <c r="B12" s="4"/>
      <c r="C12" s="4"/>
      <c r="D12" s="4"/>
      <c r="E12" s="4" t="s">
        <v>77</v>
      </c>
      <c r="F12" s="5">
        <v>8</v>
      </c>
      <c r="G12" s="83">
        <v>44226</v>
      </c>
      <c r="H12" s="5">
        <v>1082</v>
      </c>
      <c r="I12" s="4"/>
      <c r="J12" s="4">
        <v>45.03</v>
      </c>
      <c r="K12" s="4"/>
      <c r="L12" s="4"/>
    </row>
    <row r="13" spans="1:12" x14ac:dyDescent="0.25">
      <c r="A13" s="4"/>
      <c r="B13" s="7">
        <v>25</v>
      </c>
      <c r="C13" s="4"/>
      <c r="D13" s="4"/>
      <c r="E13" s="4" t="s">
        <v>15</v>
      </c>
      <c r="F13" s="5">
        <v>9</v>
      </c>
      <c r="G13" s="83">
        <v>44255</v>
      </c>
      <c r="H13" s="4"/>
      <c r="I13" s="4"/>
      <c r="J13" s="4"/>
      <c r="K13" s="4"/>
      <c r="L13" s="4"/>
    </row>
    <row r="14" spans="1:12" x14ac:dyDescent="0.25">
      <c r="A14" s="7">
        <v>175</v>
      </c>
      <c r="B14" s="4"/>
      <c r="C14" s="4"/>
      <c r="D14" s="4"/>
      <c r="E14" s="4" t="s">
        <v>10</v>
      </c>
      <c r="F14" s="5">
        <v>10</v>
      </c>
      <c r="G14" s="83">
        <v>44255</v>
      </c>
      <c r="H14" s="4"/>
      <c r="I14" s="4"/>
      <c r="J14" s="4"/>
      <c r="K14" s="4"/>
      <c r="L14" s="4"/>
    </row>
    <row r="15" spans="1:12" x14ac:dyDescent="0.25">
      <c r="A15" s="7">
        <v>500</v>
      </c>
      <c r="B15" s="4"/>
      <c r="C15" s="4"/>
      <c r="D15" s="4"/>
      <c r="E15" s="4" t="s">
        <v>84</v>
      </c>
      <c r="F15" s="5">
        <v>11</v>
      </c>
      <c r="G15" s="83">
        <v>44255</v>
      </c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 t="s">
        <v>12</v>
      </c>
      <c r="F16" s="5">
        <v>12</v>
      </c>
      <c r="G16" s="83">
        <v>44255</v>
      </c>
      <c r="H16" s="5" t="s">
        <v>91</v>
      </c>
      <c r="I16" s="4"/>
      <c r="J16" s="4">
        <v>134.91</v>
      </c>
      <c r="K16" s="4"/>
      <c r="L16" s="4"/>
    </row>
    <row r="17" spans="1:12" x14ac:dyDescent="0.25">
      <c r="A17" s="7">
        <v>350</v>
      </c>
      <c r="B17" s="4"/>
      <c r="C17" s="4"/>
      <c r="D17" s="4"/>
      <c r="E17" s="4" t="s">
        <v>105</v>
      </c>
      <c r="F17" s="5">
        <v>13</v>
      </c>
      <c r="G17" s="6">
        <v>44298</v>
      </c>
      <c r="H17" s="5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 t="s">
        <v>106</v>
      </c>
      <c r="F18" s="5">
        <v>14</v>
      </c>
      <c r="G18" s="6">
        <v>44299</v>
      </c>
      <c r="H18" s="5" t="s">
        <v>13</v>
      </c>
      <c r="I18" s="4">
        <v>23.55</v>
      </c>
      <c r="J18" s="4"/>
      <c r="K18" s="4"/>
      <c r="L18" s="4"/>
    </row>
    <row r="19" spans="1:12" x14ac:dyDescent="0.25">
      <c r="A19" s="4"/>
      <c r="B19" s="4"/>
      <c r="C19" s="4"/>
      <c r="D19" s="4"/>
      <c r="E19" s="4" t="s">
        <v>111</v>
      </c>
      <c r="F19" s="5">
        <v>15</v>
      </c>
      <c r="G19" s="6">
        <v>44299</v>
      </c>
      <c r="H19" s="5" t="s">
        <v>13</v>
      </c>
      <c r="I19" s="7">
        <v>100</v>
      </c>
      <c r="J19" s="19"/>
      <c r="K19" s="4"/>
      <c r="L19" s="4"/>
    </row>
    <row r="20" spans="1:12" x14ac:dyDescent="0.25">
      <c r="A20" s="4"/>
      <c r="B20" s="4"/>
      <c r="C20" s="4"/>
      <c r="D20" s="4"/>
      <c r="E20" s="4" t="s">
        <v>12</v>
      </c>
      <c r="F20" s="5">
        <v>16</v>
      </c>
      <c r="G20" s="6">
        <v>44299</v>
      </c>
      <c r="H20" s="5" t="s">
        <v>91</v>
      </c>
      <c r="I20" s="4"/>
      <c r="J20" s="7">
        <v>134.91</v>
      </c>
      <c r="K20" s="4"/>
      <c r="L20" s="4"/>
    </row>
    <row r="21" spans="1:12" x14ac:dyDescent="0.25">
      <c r="A21" s="4"/>
      <c r="B21" s="4"/>
      <c r="C21" s="4"/>
      <c r="D21" s="4"/>
      <c r="E21" s="4" t="s">
        <v>12</v>
      </c>
      <c r="F21" s="5">
        <v>17</v>
      </c>
      <c r="G21" s="6">
        <v>44302</v>
      </c>
      <c r="H21" s="5" t="s">
        <v>13</v>
      </c>
      <c r="I21" s="7"/>
      <c r="J21" s="7">
        <v>134.91</v>
      </c>
      <c r="K21" s="4"/>
      <c r="L21" s="4"/>
    </row>
    <row r="22" spans="1:12" x14ac:dyDescent="0.25">
      <c r="A22" s="4"/>
      <c r="B22" s="4"/>
      <c r="C22" s="4"/>
      <c r="D22" s="4"/>
      <c r="E22" s="4" t="s">
        <v>77</v>
      </c>
      <c r="F22" s="5">
        <v>18</v>
      </c>
      <c r="G22" s="83">
        <v>44302</v>
      </c>
      <c r="H22" s="5">
        <v>1084</v>
      </c>
      <c r="I22" s="4"/>
      <c r="J22" s="4">
        <v>15.48</v>
      </c>
      <c r="K22" s="4"/>
      <c r="L22" s="4"/>
    </row>
    <row r="23" spans="1:12" x14ac:dyDescent="0.25">
      <c r="A23" s="4"/>
      <c r="B23" s="4"/>
      <c r="C23" s="4"/>
      <c r="D23" s="4"/>
      <c r="E23" s="4" t="s">
        <v>107</v>
      </c>
      <c r="F23" s="5">
        <v>19</v>
      </c>
      <c r="G23" s="126">
        <v>44302</v>
      </c>
      <c r="H23" s="5">
        <v>2623</v>
      </c>
      <c r="I23" s="4">
        <v>23.55</v>
      </c>
      <c r="J23" s="4"/>
      <c r="K23" s="4"/>
      <c r="L23" s="4"/>
    </row>
    <row r="24" spans="1:12" x14ac:dyDescent="0.25">
      <c r="A24" s="4"/>
      <c r="B24" s="4"/>
      <c r="C24" s="4"/>
      <c r="D24" s="4"/>
      <c r="E24" s="4" t="s">
        <v>108</v>
      </c>
      <c r="F24" s="5">
        <v>20</v>
      </c>
      <c r="G24" s="6">
        <v>44302</v>
      </c>
      <c r="H24" s="5">
        <v>2624</v>
      </c>
      <c r="I24" s="4">
        <v>72.98</v>
      </c>
      <c r="J24" s="4"/>
      <c r="K24" s="4"/>
      <c r="L24" s="4"/>
    </row>
    <row r="25" spans="1:12" x14ac:dyDescent="0.25">
      <c r="A25" s="4"/>
      <c r="B25" s="4"/>
      <c r="C25" s="4"/>
      <c r="D25" s="4"/>
      <c r="E25" s="4" t="s">
        <v>109</v>
      </c>
      <c r="F25" s="5">
        <v>21</v>
      </c>
      <c r="G25" s="83">
        <v>44307</v>
      </c>
      <c r="H25" s="5" t="s">
        <v>91</v>
      </c>
      <c r="I25" s="4">
        <v>39.74</v>
      </c>
      <c r="J25" s="4"/>
      <c r="K25" s="4"/>
      <c r="L25" s="4"/>
    </row>
    <row r="26" spans="1:12" x14ac:dyDescent="0.25">
      <c r="A26" s="4"/>
      <c r="B26" s="4"/>
      <c r="C26" s="4"/>
      <c r="D26" s="4"/>
      <c r="E26" s="4" t="s">
        <v>111</v>
      </c>
      <c r="F26" s="5">
        <v>22</v>
      </c>
      <c r="G26" s="83">
        <v>44308</v>
      </c>
      <c r="H26" s="5" t="s">
        <v>13</v>
      </c>
      <c r="I26" s="7">
        <v>100</v>
      </c>
      <c r="J26" s="4"/>
      <c r="K26" s="4"/>
      <c r="L26" s="4"/>
    </row>
    <row r="27" spans="1:12" x14ac:dyDescent="0.25">
      <c r="A27" s="7">
        <v>175</v>
      </c>
      <c r="B27" s="4"/>
      <c r="C27" s="4"/>
      <c r="D27" s="4"/>
      <c r="E27" s="4" t="s">
        <v>56</v>
      </c>
      <c r="F27" s="5">
        <v>23</v>
      </c>
      <c r="G27" s="6">
        <v>44321</v>
      </c>
      <c r="H27" s="5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 t="s">
        <v>113</v>
      </c>
      <c r="F28" s="5" t="s">
        <v>153</v>
      </c>
      <c r="G28" s="6">
        <v>44321</v>
      </c>
      <c r="H28" s="5" t="s">
        <v>13</v>
      </c>
      <c r="I28" s="4">
        <v>69.19</v>
      </c>
      <c r="J28" s="4"/>
      <c r="K28" s="4"/>
      <c r="L28" s="4"/>
    </row>
    <row r="29" spans="1:12" x14ac:dyDescent="0.25">
      <c r="A29" s="4"/>
      <c r="B29" s="4"/>
      <c r="C29" s="4"/>
      <c r="D29" s="4"/>
      <c r="E29" s="4" t="s">
        <v>123</v>
      </c>
      <c r="F29" s="5" t="s">
        <v>154</v>
      </c>
      <c r="G29" s="6">
        <v>44323</v>
      </c>
      <c r="H29" s="5" t="s">
        <v>13</v>
      </c>
      <c r="I29" s="7">
        <v>12</v>
      </c>
      <c r="J29" s="4"/>
      <c r="K29" s="4"/>
      <c r="L29" s="4"/>
    </row>
    <row r="30" spans="1:12" x14ac:dyDescent="0.25">
      <c r="A30" s="7">
        <v>200</v>
      </c>
      <c r="B30" s="4"/>
      <c r="C30" s="4"/>
      <c r="D30" s="4"/>
      <c r="E30" s="4" t="s">
        <v>143</v>
      </c>
      <c r="F30" s="5">
        <v>25</v>
      </c>
      <c r="G30" s="6">
        <v>44323</v>
      </c>
      <c r="H30" s="4"/>
      <c r="I30" s="4"/>
      <c r="J30" s="4"/>
      <c r="K30" s="4"/>
      <c r="L30" s="4"/>
    </row>
    <row r="31" spans="1:12" x14ac:dyDescent="0.25">
      <c r="A31" s="7">
        <v>100</v>
      </c>
      <c r="B31" s="4"/>
      <c r="C31" s="4"/>
      <c r="D31" s="4"/>
      <c r="E31" s="4" t="s">
        <v>122</v>
      </c>
      <c r="F31" s="5">
        <v>26</v>
      </c>
      <c r="G31" s="6">
        <v>44340</v>
      </c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 t="s">
        <v>12</v>
      </c>
      <c r="F32" s="5">
        <v>27</v>
      </c>
      <c r="G32" s="6">
        <v>44366</v>
      </c>
      <c r="H32" s="5" t="s">
        <v>13</v>
      </c>
      <c r="I32" s="4"/>
      <c r="J32" s="4">
        <f>134.91+134.91</f>
        <v>269.82</v>
      </c>
      <c r="K32" s="4"/>
      <c r="L32" s="4"/>
    </row>
    <row r="33" spans="1:12" x14ac:dyDescent="0.25">
      <c r="A33" s="134">
        <v>5.19</v>
      </c>
      <c r="B33" s="132"/>
      <c r="C33" s="132"/>
      <c r="D33" s="132"/>
      <c r="E33" s="134" t="s">
        <v>169</v>
      </c>
      <c r="F33" s="135">
        <v>28</v>
      </c>
      <c r="G33" s="149">
        <v>44367</v>
      </c>
      <c r="H33" s="132"/>
      <c r="I33" s="133"/>
      <c r="J33" s="4"/>
      <c r="K33" s="4"/>
      <c r="L33" s="4"/>
    </row>
    <row r="34" spans="1:12" x14ac:dyDescent="0.25">
      <c r="A34" s="133"/>
      <c r="B34" s="132"/>
      <c r="C34" s="132"/>
      <c r="D34" s="132"/>
      <c r="E34" s="132" t="s">
        <v>150</v>
      </c>
      <c r="F34" s="137">
        <v>29</v>
      </c>
      <c r="G34" s="136">
        <v>44368</v>
      </c>
      <c r="H34" s="137" t="s">
        <v>155</v>
      </c>
      <c r="I34" s="133">
        <v>10173</v>
      </c>
      <c r="J34" s="4"/>
      <c r="K34" s="4"/>
      <c r="L34" s="4"/>
    </row>
    <row r="35" spans="1:12" x14ac:dyDescent="0.25">
      <c r="A35" s="7">
        <v>175</v>
      </c>
      <c r="B35" s="4"/>
      <c r="C35" s="4"/>
      <c r="D35" s="4"/>
      <c r="E35" s="4" t="s">
        <v>10</v>
      </c>
      <c r="F35" s="5">
        <v>30</v>
      </c>
      <c r="G35" s="83">
        <v>44401</v>
      </c>
      <c r="H35" s="4"/>
      <c r="I35" s="4"/>
      <c r="J35" s="4"/>
      <c r="K35" s="4"/>
      <c r="L35" s="4"/>
    </row>
    <row r="36" spans="1:12" x14ac:dyDescent="0.25">
      <c r="A36" s="133">
        <v>10274</v>
      </c>
      <c r="B36" s="4"/>
      <c r="C36" s="4"/>
      <c r="D36" s="4"/>
      <c r="E36" s="132" t="s">
        <v>151</v>
      </c>
      <c r="F36" s="137">
        <v>31</v>
      </c>
      <c r="G36" s="136">
        <v>44401</v>
      </c>
      <c r="H36" s="4"/>
      <c r="I36" s="4"/>
      <c r="J36" s="4"/>
      <c r="K36" s="4"/>
      <c r="L36" s="4"/>
    </row>
    <row r="37" spans="1:12" x14ac:dyDescent="0.25">
      <c r="A37" s="4"/>
      <c r="B37" s="142"/>
      <c r="C37" s="4"/>
      <c r="D37" s="4"/>
      <c r="E37" s="4" t="s">
        <v>12</v>
      </c>
      <c r="F37" s="5">
        <v>32</v>
      </c>
      <c r="G37" s="83">
        <v>44403</v>
      </c>
      <c r="H37" s="5" t="s">
        <v>13</v>
      </c>
      <c r="I37" s="4"/>
      <c r="J37" s="4">
        <v>134.91</v>
      </c>
      <c r="K37" s="4"/>
      <c r="L37" s="4"/>
    </row>
    <row r="38" spans="1:12" x14ac:dyDescent="0.25">
      <c r="A38" s="4"/>
      <c r="B38" s="4"/>
      <c r="C38" s="4"/>
      <c r="D38" s="4"/>
      <c r="E38" s="4" t="s">
        <v>170</v>
      </c>
      <c r="F38" s="5">
        <v>33</v>
      </c>
      <c r="G38" s="83">
        <v>44403</v>
      </c>
      <c r="H38" s="5" t="s">
        <v>91</v>
      </c>
      <c r="I38" s="7">
        <v>166</v>
      </c>
      <c r="J38" s="4"/>
      <c r="K38" s="4"/>
      <c r="L38" s="4"/>
    </row>
    <row r="39" spans="1:12" x14ac:dyDescent="0.25">
      <c r="A39" s="4"/>
      <c r="B39" s="143"/>
      <c r="C39" s="4"/>
      <c r="D39" s="4"/>
      <c r="E39" s="4" t="s">
        <v>145</v>
      </c>
      <c r="F39" s="5">
        <v>34</v>
      </c>
      <c r="G39" s="6">
        <v>44410</v>
      </c>
      <c r="H39" s="5" t="s">
        <v>146</v>
      </c>
      <c r="I39" s="7"/>
      <c r="J39" s="7">
        <v>200</v>
      </c>
      <c r="K39" s="4"/>
      <c r="L39" s="4"/>
    </row>
    <row r="40" spans="1:12" x14ac:dyDescent="0.25">
      <c r="A40" s="142"/>
      <c r="B40" s="4"/>
      <c r="C40" s="4"/>
      <c r="D40" s="4"/>
      <c r="E40" s="4" t="s">
        <v>12</v>
      </c>
      <c r="F40" s="5">
        <v>35</v>
      </c>
      <c r="G40" s="6">
        <v>44415</v>
      </c>
      <c r="H40" s="5" t="s">
        <v>13</v>
      </c>
      <c r="I40" s="7"/>
      <c r="J40" s="4">
        <v>134.91</v>
      </c>
      <c r="K40" s="4"/>
      <c r="L40" s="4"/>
    </row>
    <row r="41" spans="1:12" x14ac:dyDescent="0.25">
      <c r="A41" s="4"/>
      <c r="B41" s="4"/>
      <c r="C41" s="4"/>
      <c r="D41" s="4"/>
      <c r="E41" s="4" t="s">
        <v>148</v>
      </c>
      <c r="F41" s="5">
        <v>36</v>
      </c>
      <c r="G41" s="6">
        <v>44417</v>
      </c>
      <c r="H41" s="5" t="s">
        <v>146</v>
      </c>
      <c r="I41" s="7">
        <v>300</v>
      </c>
      <c r="J41" s="7"/>
      <c r="K41" s="4"/>
      <c r="L41" s="4"/>
    </row>
    <row r="42" spans="1:12" x14ac:dyDescent="0.25">
      <c r="A42" s="7">
        <v>500</v>
      </c>
      <c r="B42" s="4"/>
      <c r="C42" s="4"/>
      <c r="D42" s="4"/>
      <c r="E42" s="4" t="s">
        <v>84</v>
      </c>
      <c r="F42" s="5">
        <v>37</v>
      </c>
      <c r="G42" s="6">
        <v>44417</v>
      </c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 t="s">
        <v>152</v>
      </c>
      <c r="F43" s="5">
        <v>38</v>
      </c>
      <c r="G43" s="6">
        <v>40399</v>
      </c>
      <c r="H43" s="4"/>
      <c r="I43" s="7">
        <v>80</v>
      </c>
      <c r="J43" s="4"/>
      <c r="K43" s="4"/>
      <c r="L43" s="4"/>
    </row>
    <row r="44" spans="1:12" x14ac:dyDescent="0.25">
      <c r="A44" s="4"/>
      <c r="B44" s="4"/>
      <c r="C44" s="4">
        <v>0.26</v>
      </c>
      <c r="D44" s="4"/>
      <c r="E44" s="4" t="s">
        <v>157</v>
      </c>
      <c r="F44" s="5">
        <v>39</v>
      </c>
      <c r="G44" s="83">
        <v>44417</v>
      </c>
      <c r="H44" s="4"/>
      <c r="I44" s="4"/>
      <c r="J44" s="4"/>
      <c r="K44" s="4"/>
      <c r="L44" s="4"/>
    </row>
    <row r="45" spans="1:12" x14ac:dyDescent="0.25">
      <c r="A45" s="7"/>
      <c r="B45" s="7"/>
      <c r="C45" s="4"/>
      <c r="D45" s="4"/>
      <c r="E45" s="10" t="s">
        <v>16</v>
      </c>
      <c r="F45" s="10"/>
      <c r="G45" s="10"/>
      <c r="H45" s="10"/>
      <c r="I45" s="8">
        <f>SUM(I18:I43)</f>
        <v>11160.01</v>
      </c>
      <c r="J45" s="8">
        <f>SUM(J7:J41)</f>
        <v>1512.45</v>
      </c>
      <c r="K45" s="8">
        <v>0</v>
      </c>
      <c r="L45" s="8">
        <v>0</v>
      </c>
    </row>
    <row r="46" spans="1:12" x14ac:dyDescent="0.25">
      <c r="A46" s="7"/>
      <c r="B46" s="7"/>
      <c r="C46" s="4"/>
      <c r="D46" s="4"/>
      <c r="E46" s="10" t="s">
        <v>17</v>
      </c>
      <c r="F46" s="10"/>
      <c r="G46" s="10"/>
      <c r="H46" s="10"/>
      <c r="I46" s="8">
        <f>I47-I45</f>
        <v>80647.570000000007</v>
      </c>
      <c r="J46" s="8">
        <f>J47-J45</f>
        <v>20936.16</v>
      </c>
      <c r="K46" s="8">
        <f>K47-K45</f>
        <v>2645.66</v>
      </c>
      <c r="L46" s="8">
        <f>L47-L45</f>
        <v>14266.75</v>
      </c>
    </row>
    <row r="47" spans="1:12" x14ac:dyDescent="0.25">
      <c r="A47" s="8">
        <f>SUM(A4:A46)</f>
        <v>91807.58</v>
      </c>
      <c r="B47" s="8">
        <f>SUM(B4:B46)</f>
        <v>22448.61</v>
      </c>
      <c r="C47" s="8">
        <f>SUM(C4:C46)</f>
        <v>2645.6600000000003</v>
      </c>
      <c r="D47" s="8">
        <f>SUM(D4:D46)</f>
        <v>14266.75</v>
      </c>
      <c r="E47" s="10" t="s">
        <v>18</v>
      </c>
      <c r="F47" s="10"/>
      <c r="G47" s="10"/>
      <c r="H47" s="10"/>
      <c r="I47" s="9">
        <v>91807.58</v>
      </c>
      <c r="J47" s="8">
        <v>22448.61</v>
      </c>
      <c r="K47" s="8">
        <v>2645.66</v>
      </c>
      <c r="L47" s="9">
        <v>14266.75</v>
      </c>
    </row>
    <row r="48" spans="1:12" x14ac:dyDescent="0.25">
      <c r="A48" s="3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x14ac:dyDescent="0.25">
      <c r="A49" s="30" t="s">
        <v>50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x14ac:dyDescent="0.2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</sheetData>
  <pageMargins left="0" right="0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82A5-F5DF-41CE-9555-4DEFB645EF31}">
  <dimension ref="A1:J41"/>
  <sheetViews>
    <sheetView workbookViewId="0">
      <selection activeCell="I22" sqref="I22"/>
    </sheetView>
  </sheetViews>
  <sheetFormatPr defaultRowHeight="15" x14ac:dyDescent="0.25"/>
  <cols>
    <col min="1" max="1" width="5.7109375" customWidth="1"/>
    <col min="2" max="2" width="45.7109375" customWidth="1"/>
    <col min="3" max="3" width="16" customWidth="1"/>
    <col min="4" max="4" width="16.140625" customWidth="1"/>
    <col min="5" max="5" width="17.28515625" customWidth="1"/>
    <col min="7" max="7" width="21.85546875" customWidth="1"/>
  </cols>
  <sheetData>
    <row r="1" spans="1:7" ht="18.75" x14ac:dyDescent="0.3">
      <c r="A1" s="16" t="s">
        <v>0</v>
      </c>
      <c r="B1" s="16"/>
      <c r="C1" s="16"/>
      <c r="D1" s="16"/>
    </row>
    <row r="2" spans="1:7" ht="18.75" x14ac:dyDescent="0.3">
      <c r="A2" s="16" t="s">
        <v>63</v>
      </c>
      <c r="B2" s="16"/>
      <c r="C2" s="16"/>
      <c r="D2" s="16"/>
    </row>
    <row r="3" spans="1:7" ht="18.75" x14ac:dyDescent="0.3">
      <c r="A3" s="16" t="s">
        <v>136</v>
      </c>
      <c r="B3" s="16"/>
      <c r="C3" s="16"/>
      <c r="D3" s="16"/>
    </row>
    <row r="4" spans="1:7" ht="18.75" x14ac:dyDescent="0.3">
      <c r="A4" s="84" t="s">
        <v>64</v>
      </c>
      <c r="B4" s="84" t="s">
        <v>5</v>
      </c>
      <c r="C4" s="85"/>
      <c r="D4" s="86" t="s">
        <v>65</v>
      </c>
      <c r="E4" s="87" t="s">
        <v>66</v>
      </c>
    </row>
    <row r="5" spans="1:7" ht="18.75" x14ac:dyDescent="0.3">
      <c r="A5" s="88">
        <v>1</v>
      </c>
      <c r="B5" s="89" t="s">
        <v>76</v>
      </c>
      <c r="C5" s="16"/>
      <c r="D5" s="90">
        <f>C6+C7+C8+C9+C10</f>
        <v>117048.12999999999</v>
      </c>
      <c r="E5" s="91"/>
    </row>
    <row r="6" spans="1:7" ht="18.75" x14ac:dyDescent="0.3">
      <c r="A6" s="92"/>
      <c r="B6" s="74" t="s">
        <v>67</v>
      </c>
      <c r="C6" s="17">
        <v>78128.39</v>
      </c>
      <c r="D6" s="93"/>
      <c r="E6" s="82"/>
    </row>
    <row r="7" spans="1:7" ht="18.75" x14ac:dyDescent="0.3">
      <c r="A7" s="92"/>
      <c r="B7" s="74" t="s">
        <v>68</v>
      </c>
      <c r="C7" s="17">
        <f>20938.61</f>
        <v>20938.61</v>
      </c>
      <c r="D7" s="93"/>
      <c r="E7" s="82"/>
    </row>
    <row r="8" spans="1:7" ht="21" x14ac:dyDescent="0.35">
      <c r="A8" s="92"/>
      <c r="B8" s="74" t="s">
        <v>69</v>
      </c>
      <c r="C8" s="17">
        <v>14266.75</v>
      </c>
      <c r="D8" s="93"/>
      <c r="E8" s="94"/>
    </row>
    <row r="9" spans="1:7" ht="18.75" x14ac:dyDescent="0.3">
      <c r="A9" s="92"/>
      <c r="B9" s="74" t="s">
        <v>70</v>
      </c>
      <c r="C9" s="17">
        <v>2645.4</v>
      </c>
      <c r="D9" s="93"/>
      <c r="E9" s="82"/>
    </row>
    <row r="10" spans="1:7" ht="18.75" x14ac:dyDescent="0.3">
      <c r="A10" s="93"/>
      <c r="B10" s="129" t="s">
        <v>71</v>
      </c>
      <c r="C10" s="116">
        <v>1068.98</v>
      </c>
      <c r="D10" s="95"/>
      <c r="E10" s="96"/>
    </row>
    <row r="11" spans="1:7" x14ac:dyDescent="0.25">
      <c r="A11" s="97"/>
      <c r="B11" s="98"/>
      <c r="C11" s="124"/>
      <c r="D11" s="97"/>
      <c r="E11" s="97"/>
    </row>
    <row r="12" spans="1:7" ht="21" x14ac:dyDescent="0.35">
      <c r="A12" s="92">
        <v>2</v>
      </c>
      <c r="B12" s="42" t="s">
        <v>137</v>
      </c>
      <c r="C12" s="75"/>
      <c r="D12" s="99">
        <f>C13+C14+C15+C16+C17</f>
        <v>17740.45</v>
      </c>
      <c r="E12" s="100"/>
    </row>
    <row r="13" spans="1:7" ht="18.75" x14ac:dyDescent="0.3">
      <c r="A13" s="93"/>
      <c r="B13" s="16" t="s">
        <v>67</v>
      </c>
      <c r="C13" s="128">
        <v>13679.19</v>
      </c>
      <c r="D13" s="93"/>
      <c r="E13" s="101"/>
    </row>
    <row r="14" spans="1:7" ht="18.75" x14ac:dyDescent="0.3">
      <c r="A14" s="93"/>
      <c r="B14" s="16" t="s">
        <v>68</v>
      </c>
      <c r="C14" s="77">
        <f>1485+25</f>
        <v>1510</v>
      </c>
      <c r="D14" s="93"/>
      <c r="E14" s="101"/>
      <c r="G14" s="19"/>
    </row>
    <row r="15" spans="1:7" ht="18.75" x14ac:dyDescent="0.3">
      <c r="A15" s="93"/>
      <c r="B15" s="16" t="s">
        <v>69</v>
      </c>
      <c r="C15" s="77">
        <v>0</v>
      </c>
      <c r="D15" s="93"/>
      <c r="E15" s="101"/>
    </row>
    <row r="16" spans="1:7" ht="18.75" x14ac:dyDescent="0.3">
      <c r="A16" s="93"/>
      <c r="B16" s="16" t="s">
        <v>158</v>
      </c>
      <c r="C16" s="77">
        <v>0.26</v>
      </c>
      <c r="D16" s="93"/>
      <c r="E16" s="101"/>
    </row>
    <row r="17" spans="1:10" ht="18.75" x14ac:dyDescent="0.3">
      <c r="A17" s="93"/>
      <c r="B17" s="115" t="s">
        <v>71</v>
      </c>
      <c r="C17" s="128">
        <f>2100+351+100</f>
        <v>2551</v>
      </c>
      <c r="D17" s="93"/>
      <c r="E17" s="102"/>
      <c r="G17" s="19"/>
      <c r="J17" s="19"/>
    </row>
    <row r="18" spans="1:10" ht="18.75" x14ac:dyDescent="0.3">
      <c r="A18" s="101"/>
      <c r="B18" s="16"/>
      <c r="C18" s="77"/>
      <c r="D18" s="101"/>
      <c r="E18" s="101"/>
    </row>
    <row r="19" spans="1:10" ht="18.75" x14ac:dyDescent="0.3">
      <c r="A19" s="101"/>
      <c r="B19" s="16"/>
      <c r="C19" s="77"/>
      <c r="D19" s="101"/>
      <c r="E19" s="101"/>
    </row>
    <row r="20" spans="1:10" x14ac:dyDescent="0.25">
      <c r="A20" s="103"/>
      <c r="C20" s="82"/>
      <c r="D20" s="103"/>
      <c r="E20" s="103"/>
      <c r="G20" s="19"/>
    </row>
    <row r="21" spans="1:10" ht="18.75" x14ac:dyDescent="0.3">
      <c r="A21" s="104">
        <v>3</v>
      </c>
      <c r="B21" s="105" t="s">
        <v>138</v>
      </c>
      <c r="C21" s="106"/>
      <c r="D21" s="107"/>
      <c r="E21" s="90">
        <f>C22+C23+C26+C27</f>
        <v>12734.080000000002</v>
      </c>
      <c r="G21" s="19"/>
    </row>
    <row r="22" spans="1:10" ht="18.75" x14ac:dyDescent="0.3">
      <c r="A22" s="93"/>
      <c r="B22" s="74" t="s">
        <v>67</v>
      </c>
      <c r="C22" s="128">
        <v>11160.01</v>
      </c>
      <c r="D22" s="93"/>
      <c r="E22" s="101"/>
      <c r="G22" s="19"/>
    </row>
    <row r="23" spans="1:10" ht="18.75" x14ac:dyDescent="0.3">
      <c r="A23" s="93"/>
      <c r="B23" s="74" t="s">
        <v>68</v>
      </c>
      <c r="C23" s="77">
        <v>1512.45</v>
      </c>
      <c r="D23" s="93"/>
      <c r="E23" s="101"/>
    </row>
    <row r="24" spans="1:10" ht="18.75" x14ac:dyDescent="0.3">
      <c r="A24" s="93"/>
      <c r="B24" s="74" t="s">
        <v>69</v>
      </c>
      <c r="C24" s="77">
        <v>0</v>
      </c>
      <c r="D24" s="101"/>
      <c r="E24" s="101"/>
    </row>
    <row r="25" spans="1:10" ht="18.75" x14ac:dyDescent="0.3">
      <c r="A25" s="93"/>
      <c r="B25" s="74" t="s">
        <v>70</v>
      </c>
      <c r="C25" s="77">
        <v>0</v>
      </c>
      <c r="D25" s="101"/>
      <c r="E25" s="101"/>
    </row>
    <row r="26" spans="1:10" ht="18.75" x14ac:dyDescent="0.3">
      <c r="A26" s="93"/>
      <c r="B26" s="127" t="s">
        <v>72</v>
      </c>
      <c r="C26" s="128">
        <v>61.62</v>
      </c>
      <c r="D26" s="101"/>
      <c r="E26" s="101"/>
      <c r="G26" s="19"/>
    </row>
    <row r="27" spans="1:10" ht="21" x14ac:dyDescent="0.35">
      <c r="A27" s="103"/>
      <c r="B27" s="108"/>
      <c r="C27" s="109"/>
      <c r="D27" s="93"/>
      <c r="E27" s="100"/>
      <c r="G27" s="19"/>
      <c r="H27" s="19"/>
    </row>
    <row r="28" spans="1:10" ht="18.75" x14ac:dyDescent="0.3">
      <c r="A28" s="97"/>
      <c r="B28" s="110"/>
      <c r="C28" s="98"/>
      <c r="D28" s="111"/>
      <c r="E28" s="111"/>
      <c r="G28" s="19"/>
    </row>
    <row r="29" spans="1:10" ht="18.75" x14ac:dyDescent="0.3">
      <c r="A29" s="104">
        <v>4</v>
      </c>
      <c r="B29" s="89" t="s">
        <v>73</v>
      </c>
      <c r="C29" s="42"/>
      <c r="D29" s="112"/>
      <c r="E29" s="99">
        <v>0</v>
      </c>
    </row>
    <row r="30" spans="1:10" ht="18.75" x14ac:dyDescent="0.3">
      <c r="A30" s="103"/>
      <c r="B30" s="108"/>
      <c r="C30" s="113"/>
      <c r="D30" s="95"/>
      <c r="E30" s="95"/>
      <c r="G30" s="19"/>
      <c r="H30" s="19"/>
    </row>
    <row r="31" spans="1:10" ht="18.75" x14ac:dyDescent="0.3">
      <c r="A31" s="104">
        <v>5</v>
      </c>
      <c r="B31" s="42" t="s">
        <v>139</v>
      </c>
      <c r="C31" s="16"/>
      <c r="D31" s="90"/>
      <c r="E31" s="90">
        <f>C32+C33+C34+C35+C36</f>
        <v>122054.50000000001</v>
      </c>
      <c r="G31" s="19"/>
    </row>
    <row r="32" spans="1:10" ht="18.75" x14ac:dyDescent="0.3">
      <c r="A32" s="93"/>
      <c r="B32" s="16" t="s">
        <v>67</v>
      </c>
      <c r="C32" s="116">
        <v>80647.570000000007</v>
      </c>
      <c r="D32" s="93"/>
      <c r="E32" s="101"/>
      <c r="G32" s="19"/>
    </row>
    <row r="33" spans="1:6" ht="18.75" x14ac:dyDescent="0.3">
      <c r="A33" s="93"/>
      <c r="B33" s="16" t="s">
        <v>68</v>
      </c>
      <c r="C33" s="17">
        <v>20936.16</v>
      </c>
      <c r="D33" s="93"/>
      <c r="E33" s="101"/>
    </row>
    <row r="34" spans="1:6" ht="18.75" x14ac:dyDescent="0.3">
      <c r="A34" s="93"/>
      <c r="B34" s="16" t="s">
        <v>69</v>
      </c>
      <c r="C34" s="17">
        <v>14266.75</v>
      </c>
      <c r="D34" s="93"/>
      <c r="E34" s="101"/>
    </row>
    <row r="35" spans="1:6" ht="18.75" x14ac:dyDescent="0.3">
      <c r="A35" s="93"/>
      <c r="B35" s="16" t="s">
        <v>70</v>
      </c>
      <c r="C35" s="17">
        <v>2645.66</v>
      </c>
      <c r="D35" s="93"/>
      <c r="E35" s="101"/>
    </row>
    <row r="36" spans="1:6" ht="18.75" x14ac:dyDescent="0.3">
      <c r="A36" s="114"/>
      <c r="B36" s="115" t="s">
        <v>74</v>
      </c>
      <c r="C36" s="116">
        <v>3558.36</v>
      </c>
      <c r="D36" s="117"/>
      <c r="E36" s="118"/>
    </row>
    <row r="37" spans="1:6" ht="18.75" x14ac:dyDescent="0.3">
      <c r="A37" s="4"/>
      <c r="B37" s="119" t="s">
        <v>75</v>
      </c>
      <c r="C37" s="120"/>
      <c r="D37" s="121">
        <f>D12+D5</f>
        <v>134788.57999999999</v>
      </c>
      <c r="E37" s="41">
        <f>E31+E29+E21</f>
        <v>134788.58000000002</v>
      </c>
      <c r="F37" s="19"/>
    </row>
    <row r="38" spans="1:6" x14ac:dyDescent="0.25">
      <c r="C38" s="19"/>
    </row>
    <row r="39" spans="1:6" x14ac:dyDescent="0.25">
      <c r="E39" s="19">
        <f>D37-E37</f>
        <v>0</v>
      </c>
    </row>
    <row r="40" spans="1:6" x14ac:dyDescent="0.25">
      <c r="A40" t="s">
        <v>30</v>
      </c>
      <c r="E40" s="19"/>
    </row>
    <row r="41" spans="1:6" x14ac:dyDescent="0.25">
      <c r="A41" t="s">
        <v>31</v>
      </c>
    </row>
  </sheetData>
  <pageMargins left="0" right="0" top="0.25" bottom="0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4A64-D30A-4BF7-8C9B-3C1EA5C94E54}">
  <dimension ref="A1:I29"/>
  <sheetViews>
    <sheetView workbookViewId="0">
      <selection activeCell="E1" sqref="E1"/>
    </sheetView>
  </sheetViews>
  <sheetFormatPr defaultRowHeight="15" x14ac:dyDescent="0.25"/>
  <cols>
    <col min="1" max="1" width="54.140625" customWidth="1"/>
    <col min="2" max="2" width="14.85546875" customWidth="1"/>
    <col min="3" max="3" width="41.28515625" customWidth="1"/>
    <col min="4" max="4" width="14.28515625" customWidth="1"/>
    <col min="6" max="6" width="10.5703125" bestFit="1" customWidth="1"/>
  </cols>
  <sheetData>
    <row r="1" spans="1:8" s="37" customFormat="1" ht="21" x14ac:dyDescent="0.35">
      <c r="A1" s="11" t="s">
        <v>0</v>
      </c>
      <c r="B1" s="11"/>
      <c r="C1" s="11"/>
      <c r="D1" s="11"/>
    </row>
    <row r="2" spans="1:8" s="37" customFormat="1" ht="21" x14ac:dyDescent="0.35">
      <c r="A2" s="11" t="s">
        <v>160</v>
      </c>
      <c r="B2" s="11"/>
      <c r="C2" s="11"/>
      <c r="D2" s="11"/>
    </row>
    <row r="3" spans="1:8" s="37" customFormat="1" ht="21" x14ac:dyDescent="0.35">
      <c r="A3" s="11"/>
      <c r="B3" s="11"/>
      <c r="C3" s="11"/>
      <c r="D3" s="11"/>
    </row>
    <row r="4" spans="1:8" ht="21" x14ac:dyDescent="0.35">
      <c r="A4" s="38" t="s">
        <v>21</v>
      </c>
      <c r="B4" s="38" t="s">
        <v>20</v>
      </c>
      <c r="C4" s="38" t="s">
        <v>22</v>
      </c>
      <c r="D4" s="38" t="s">
        <v>20</v>
      </c>
    </row>
    <row r="5" spans="1:8" ht="15.75" x14ac:dyDescent="0.25">
      <c r="A5" s="22" t="s">
        <v>32</v>
      </c>
      <c r="B5" s="22"/>
      <c r="C5" s="22"/>
      <c r="D5" s="22"/>
    </row>
    <row r="6" spans="1:8" ht="15.75" x14ac:dyDescent="0.25">
      <c r="A6" s="22" t="s">
        <v>23</v>
      </c>
      <c r="B6" s="23">
        <v>78128.39</v>
      </c>
      <c r="C6" s="22" t="s">
        <v>24</v>
      </c>
      <c r="D6" s="23">
        <v>1512.45</v>
      </c>
    </row>
    <row r="7" spans="1:8" ht="15.75" x14ac:dyDescent="0.25">
      <c r="A7" s="22" t="s">
        <v>25</v>
      </c>
      <c r="B7" s="23">
        <v>20938.61</v>
      </c>
      <c r="C7" s="22"/>
      <c r="D7" s="23"/>
      <c r="H7" s="19"/>
    </row>
    <row r="8" spans="1:8" ht="15.75" x14ac:dyDescent="0.25">
      <c r="A8" s="22" t="s">
        <v>26</v>
      </c>
      <c r="B8" s="23">
        <v>2645.4</v>
      </c>
      <c r="C8" s="22" t="s">
        <v>112</v>
      </c>
      <c r="D8" s="23">
        <v>11160.01</v>
      </c>
    </row>
    <row r="9" spans="1:8" ht="15.75" x14ac:dyDescent="0.25">
      <c r="A9" s="22" t="s">
        <v>27</v>
      </c>
      <c r="B9" s="23">
        <v>14266.75</v>
      </c>
      <c r="C9" s="22"/>
      <c r="D9" s="23"/>
      <c r="F9" s="19"/>
    </row>
    <row r="10" spans="1:8" ht="15.75" x14ac:dyDescent="0.25">
      <c r="A10" s="154" t="s">
        <v>28</v>
      </c>
      <c r="B10" s="155">
        <v>1068.98</v>
      </c>
      <c r="C10" s="154" t="s">
        <v>29</v>
      </c>
      <c r="D10" s="155">
        <v>61.62</v>
      </c>
      <c r="F10" s="19"/>
    </row>
    <row r="11" spans="1:8" ht="15.75" x14ac:dyDescent="0.25">
      <c r="A11" s="39"/>
      <c r="B11" s="26"/>
      <c r="C11" s="40" t="s">
        <v>161</v>
      </c>
      <c r="D11" s="23"/>
      <c r="F11" s="19"/>
    </row>
    <row r="12" spans="1:8" ht="15.75" x14ac:dyDescent="0.25">
      <c r="A12" s="22" t="s">
        <v>164</v>
      </c>
      <c r="B12" s="23">
        <v>510</v>
      </c>
      <c r="C12" s="22" t="s">
        <v>23</v>
      </c>
      <c r="D12" s="23">
        <v>80647.570000000007</v>
      </c>
      <c r="F12" s="19"/>
    </row>
    <row r="13" spans="1:8" ht="15.75" x14ac:dyDescent="0.25">
      <c r="A13" s="154" t="s">
        <v>165</v>
      </c>
      <c r="B13" s="23"/>
      <c r="C13" s="22" t="s">
        <v>25</v>
      </c>
      <c r="D13" s="23">
        <v>20936.16</v>
      </c>
      <c r="F13" s="19"/>
    </row>
    <row r="14" spans="1:8" ht="15.75" x14ac:dyDescent="0.25">
      <c r="A14" s="22" t="s">
        <v>163</v>
      </c>
      <c r="B14" s="23">
        <v>4200</v>
      </c>
      <c r="C14" s="22" t="s">
        <v>26</v>
      </c>
      <c r="D14" s="23">
        <v>2645.66</v>
      </c>
      <c r="F14" s="19"/>
    </row>
    <row r="15" spans="1:8" ht="15.75" x14ac:dyDescent="0.25">
      <c r="A15" s="154" t="s">
        <v>162</v>
      </c>
      <c r="B15" s="23"/>
      <c r="C15" s="22" t="s">
        <v>27</v>
      </c>
      <c r="D15" s="23">
        <v>14266.75</v>
      </c>
      <c r="F15" s="19"/>
      <c r="H15" s="19"/>
    </row>
    <row r="16" spans="1:8" ht="15.75" x14ac:dyDescent="0.25">
      <c r="A16" s="154"/>
      <c r="B16" s="23"/>
      <c r="C16" s="154" t="s">
        <v>28</v>
      </c>
      <c r="D16" s="155">
        <v>3558.36</v>
      </c>
      <c r="F16" s="19"/>
      <c r="H16" s="19"/>
    </row>
    <row r="17" spans="1:9" ht="15.75" x14ac:dyDescent="0.25">
      <c r="A17" s="22" t="s">
        <v>58</v>
      </c>
      <c r="B17" s="23">
        <v>0.26</v>
      </c>
      <c r="C17" s="22"/>
      <c r="D17" s="23"/>
      <c r="F17" s="19"/>
      <c r="H17" s="19"/>
    </row>
    <row r="18" spans="1:9" ht="15.75" x14ac:dyDescent="0.25">
      <c r="A18" s="22" t="s">
        <v>166</v>
      </c>
      <c r="B18" s="23">
        <f>12030.19-351</f>
        <v>11679.19</v>
      </c>
      <c r="C18" s="4"/>
      <c r="D18" s="4"/>
      <c r="F18" s="19"/>
      <c r="H18" s="19"/>
    </row>
    <row r="19" spans="1:9" ht="15.75" x14ac:dyDescent="0.25">
      <c r="A19" s="154" t="s">
        <v>167</v>
      </c>
      <c r="B19" s="155">
        <v>351</v>
      </c>
      <c r="C19" s="4"/>
      <c r="D19" s="4"/>
      <c r="F19" s="19"/>
      <c r="H19" s="19"/>
    </row>
    <row r="20" spans="1:9" ht="15.75" x14ac:dyDescent="0.25">
      <c r="A20" s="4" t="s">
        <v>84</v>
      </c>
      <c r="B20" s="23">
        <v>1000</v>
      </c>
      <c r="C20" s="22"/>
      <c r="D20" s="23"/>
      <c r="F20" s="19"/>
    </row>
    <row r="21" spans="1:9" ht="18.75" x14ac:dyDescent="0.3">
      <c r="A21" s="12" t="s">
        <v>18</v>
      </c>
      <c r="B21" s="41">
        <f>SUM(B6:B20)</f>
        <v>134788.57999999999</v>
      </c>
      <c r="C21" s="12" t="s">
        <v>18</v>
      </c>
      <c r="D21" s="41">
        <f>SUM(D6:D20)</f>
        <v>134788.58000000002</v>
      </c>
      <c r="E21" s="19"/>
      <c r="F21" s="19"/>
      <c r="I21" s="19"/>
    </row>
    <row r="22" spans="1:9" x14ac:dyDescent="0.25">
      <c r="F22" s="19"/>
    </row>
    <row r="23" spans="1:9" x14ac:dyDescent="0.25">
      <c r="F23" s="19"/>
    </row>
    <row r="24" spans="1:9" x14ac:dyDescent="0.25">
      <c r="A24" s="30"/>
      <c r="B24" s="31"/>
      <c r="C24" s="30"/>
      <c r="D24" s="31"/>
    </row>
    <row r="25" spans="1:9" x14ac:dyDescent="0.25">
      <c r="A25" s="30" t="s">
        <v>30</v>
      </c>
      <c r="B25" s="30"/>
      <c r="C25" s="30"/>
      <c r="D25" s="31"/>
      <c r="F25" s="19"/>
    </row>
    <row r="26" spans="1:9" x14ac:dyDescent="0.25">
      <c r="A26" s="30" t="s">
        <v>31</v>
      </c>
      <c r="B26" s="30"/>
      <c r="C26" s="30"/>
      <c r="D26" s="31"/>
    </row>
    <row r="27" spans="1:9" ht="15.75" x14ac:dyDescent="0.25">
      <c r="A27" s="28"/>
      <c r="B27" s="29"/>
      <c r="C27" s="28"/>
      <c r="D27" s="28"/>
    </row>
    <row r="28" spans="1:9" ht="15.75" x14ac:dyDescent="0.25">
      <c r="A28" s="28"/>
      <c r="B28" s="29"/>
      <c r="C28" s="28"/>
      <c r="D28" s="28"/>
    </row>
    <row r="29" spans="1:9" ht="15.75" x14ac:dyDescent="0.25">
      <c r="A29" s="28"/>
      <c r="B29" s="50"/>
      <c r="C29" s="28"/>
      <c r="D29" s="29"/>
    </row>
  </sheetData>
  <pageMargins left="0.5" right="0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AD72-092C-41DC-90EE-9BE09B733D46}">
  <dimension ref="A1:J33"/>
  <sheetViews>
    <sheetView topLeftCell="A2" workbookViewId="0">
      <selection activeCell="K7" sqref="K7"/>
    </sheetView>
  </sheetViews>
  <sheetFormatPr defaultRowHeight="15" x14ac:dyDescent="0.25"/>
  <cols>
    <col min="1" max="1" width="16.28515625" customWidth="1"/>
    <col min="2" max="2" width="15.5703125" customWidth="1"/>
    <col min="3" max="3" width="15.140625" customWidth="1"/>
    <col min="4" max="4" width="12.140625" customWidth="1"/>
    <col min="5" max="5" width="11.7109375" customWidth="1"/>
    <col min="9" max="9" width="16.5703125" customWidth="1"/>
  </cols>
  <sheetData>
    <row r="1" spans="1:10" ht="18.75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ht="18.75" x14ac:dyDescent="0.3">
      <c r="A2" s="16" t="s">
        <v>59</v>
      </c>
      <c r="B2" s="16"/>
      <c r="C2" s="16"/>
      <c r="D2" s="16"/>
      <c r="E2" s="16"/>
      <c r="F2" s="16"/>
      <c r="G2" s="16"/>
      <c r="H2" s="16"/>
      <c r="I2" s="16"/>
    </row>
    <row r="3" spans="1:10" ht="18.75" x14ac:dyDescent="0.3">
      <c r="A3" s="16" t="s">
        <v>147</v>
      </c>
      <c r="B3" s="16"/>
      <c r="C3" s="16"/>
      <c r="D3" s="16"/>
      <c r="E3" s="16"/>
      <c r="F3" s="16"/>
      <c r="G3" s="16"/>
      <c r="H3" s="16"/>
      <c r="I3" s="16"/>
    </row>
    <row r="4" spans="1:10" ht="18.75" x14ac:dyDescent="0.3">
      <c r="A4" s="16" t="s">
        <v>90</v>
      </c>
      <c r="B4" s="16"/>
      <c r="C4" s="16"/>
      <c r="D4" s="16"/>
      <c r="E4" s="16"/>
      <c r="F4" s="16"/>
      <c r="G4" s="16"/>
      <c r="H4" s="16"/>
      <c r="I4" s="16"/>
    </row>
    <row r="5" spans="1:10" ht="18.75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10" ht="18.75" x14ac:dyDescent="0.3">
      <c r="A6" s="55" t="s">
        <v>60</v>
      </c>
      <c r="B6" s="72"/>
      <c r="C6" s="72"/>
      <c r="D6" s="72"/>
      <c r="E6" s="72"/>
      <c r="F6" s="72"/>
      <c r="G6" s="72"/>
      <c r="H6" s="72"/>
      <c r="I6" s="73">
        <v>52457.04</v>
      </c>
    </row>
    <row r="7" spans="1:10" ht="18.75" x14ac:dyDescent="0.3">
      <c r="A7" s="81"/>
      <c r="B7" s="30"/>
      <c r="C7" s="30"/>
      <c r="D7" s="30"/>
      <c r="E7" s="58"/>
      <c r="F7" s="58"/>
      <c r="G7" s="58"/>
      <c r="H7" s="58"/>
      <c r="I7" s="75"/>
    </row>
    <row r="8" spans="1:10" ht="18.75" x14ac:dyDescent="0.3">
      <c r="A8" s="74" t="s">
        <v>156</v>
      </c>
      <c r="B8" s="150" t="s">
        <v>171</v>
      </c>
      <c r="C8" s="56"/>
      <c r="D8" s="57">
        <v>31520.880000000001</v>
      </c>
      <c r="E8" s="58"/>
      <c r="F8" s="58"/>
      <c r="G8" s="58"/>
      <c r="H8" s="58"/>
      <c r="I8" s="75"/>
    </row>
    <row r="9" spans="1:10" ht="18.75" x14ac:dyDescent="0.3">
      <c r="A9" s="131"/>
      <c r="B9" s="56"/>
      <c r="C9" s="59"/>
      <c r="D9" s="56"/>
      <c r="E9" s="56"/>
      <c r="F9" s="58"/>
      <c r="G9" s="58"/>
      <c r="H9" s="58"/>
      <c r="I9" s="75"/>
    </row>
    <row r="10" spans="1:10" ht="18.75" x14ac:dyDescent="0.3">
      <c r="A10" s="131"/>
      <c r="B10" s="56"/>
      <c r="C10" s="130"/>
      <c r="D10" s="56"/>
      <c r="E10" s="71"/>
      <c r="F10" s="58"/>
      <c r="G10" s="58"/>
      <c r="H10" s="58"/>
      <c r="I10" s="77"/>
    </row>
    <row r="11" spans="1:10" ht="18.75" x14ac:dyDescent="0.3">
      <c r="A11" s="74" t="s">
        <v>62</v>
      </c>
      <c r="B11" s="58"/>
      <c r="C11" s="58"/>
      <c r="D11" s="58"/>
      <c r="E11" s="58"/>
      <c r="F11" s="58"/>
      <c r="G11" s="58"/>
      <c r="H11" s="58"/>
      <c r="I11" s="141">
        <f>I6-D8</f>
        <v>20936.16</v>
      </c>
    </row>
    <row r="12" spans="1:10" ht="18.75" x14ac:dyDescent="0.3">
      <c r="A12" s="151"/>
      <c r="B12" s="152"/>
      <c r="C12" s="79"/>
      <c r="D12" s="79"/>
      <c r="E12" s="79"/>
      <c r="F12" s="79"/>
      <c r="G12" s="79"/>
      <c r="H12" s="79"/>
      <c r="I12" s="153"/>
    </row>
    <row r="13" spans="1:10" ht="18.75" x14ac:dyDescent="0.3">
      <c r="A13" s="30"/>
      <c r="B13" s="30"/>
      <c r="C13" s="57"/>
      <c r="D13" s="30"/>
      <c r="E13" s="30"/>
      <c r="F13" s="30"/>
      <c r="G13" s="30"/>
      <c r="H13" s="30"/>
      <c r="I13" s="30"/>
    </row>
    <row r="14" spans="1:10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19"/>
    </row>
    <row r="15" spans="1:10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10" ht="18.75" x14ac:dyDescent="0.3">
      <c r="A16" s="16" t="s">
        <v>89</v>
      </c>
      <c r="B16" s="16"/>
      <c r="C16" s="16"/>
      <c r="D16" s="16"/>
      <c r="E16" s="16"/>
      <c r="F16" s="16"/>
      <c r="G16" s="16"/>
      <c r="H16" s="16"/>
      <c r="I16" s="17"/>
    </row>
    <row r="17" spans="1:10" ht="18.75" x14ac:dyDescent="0.3">
      <c r="A17" s="16"/>
      <c r="B17" s="16"/>
      <c r="C17" s="16"/>
      <c r="D17" s="16"/>
      <c r="E17" s="16"/>
      <c r="F17" s="16"/>
      <c r="G17" s="16"/>
      <c r="H17" s="16"/>
      <c r="I17" s="17"/>
    </row>
    <row r="18" spans="1:10" ht="18.75" x14ac:dyDescent="0.3">
      <c r="A18" s="55" t="s">
        <v>60</v>
      </c>
      <c r="B18" s="72"/>
      <c r="C18" s="72"/>
      <c r="D18" s="72"/>
      <c r="E18" s="72"/>
      <c r="F18" s="72"/>
      <c r="G18" s="72"/>
      <c r="H18" s="72"/>
      <c r="I18" s="73">
        <v>80147.570000000007</v>
      </c>
      <c r="J18" s="30"/>
    </row>
    <row r="19" spans="1:10" ht="18.75" x14ac:dyDescent="0.3">
      <c r="A19" s="74"/>
      <c r="B19" s="58"/>
      <c r="C19" s="58"/>
      <c r="D19" s="58"/>
      <c r="E19" s="58"/>
      <c r="F19" s="58"/>
      <c r="G19" s="58"/>
      <c r="H19" s="58"/>
      <c r="I19" s="75"/>
      <c r="J19" s="30"/>
    </row>
    <row r="20" spans="1:10" ht="18.75" x14ac:dyDescent="0.3">
      <c r="A20" s="74" t="s">
        <v>88</v>
      </c>
      <c r="B20" s="58"/>
      <c r="C20" s="58"/>
      <c r="D20" s="58"/>
      <c r="E20" s="58"/>
      <c r="F20" s="58"/>
      <c r="G20" s="58"/>
      <c r="H20" s="58"/>
      <c r="I20" s="75"/>
      <c r="J20" s="30"/>
    </row>
    <row r="21" spans="1:10" ht="18.75" x14ac:dyDescent="0.3">
      <c r="A21" s="76" t="s">
        <v>61</v>
      </c>
      <c r="B21" s="56"/>
      <c r="C21" s="56"/>
      <c r="D21" s="56"/>
      <c r="E21" s="56"/>
      <c r="F21" s="58"/>
      <c r="G21" s="58"/>
      <c r="H21" s="58"/>
      <c r="I21" s="75"/>
      <c r="J21" s="30"/>
    </row>
    <row r="22" spans="1:10" ht="18.75" x14ac:dyDescent="0.3">
      <c r="A22" s="131" t="s">
        <v>7</v>
      </c>
      <c r="B22" s="130" t="s">
        <v>20</v>
      </c>
      <c r="C22" s="30"/>
      <c r="D22" s="56"/>
      <c r="E22" s="71"/>
      <c r="F22" s="58"/>
      <c r="G22" s="58"/>
      <c r="H22" s="58"/>
      <c r="I22" s="77"/>
      <c r="J22" s="30"/>
    </row>
    <row r="23" spans="1:10" ht="18.75" x14ac:dyDescent="0.3">
      <c r="A23" s="131">
        <v>44417</v>
      </c>
      <c r="B23" s="57">
        <v>500</v>
      </c>
      <c r="C23" s="30"/>
      <c r="D23" s="58"/>
      <c r="E23" s="58"/>
      <c r="F23" s="58"/>
      <c r="G23" s="58"/>
      <c r="H23" s="58"/>
      <c r="I23" s="75"/>
      <c r="J23" s="30"/>
    </row>
    <row r="24" spans="1:10" ht="18.75" x14ac:dyDescent="0.3">
      <c r="A24" s="131"/>
      <c r="B24" s="57"/>
      <c r="C24" s="30"/>
      <c r="D24" s="57"/>
      <c r="E24" s="58"/>
      <c r="F24" s="58"/>
      <c r="G24" s="58"/>
      <c r="H24" s="58"/>
      <c r="I24" s="75"/>
      <c r="J24" s="30"/>
    </row>
    <row r="25" spans="1:10" ht="18.75" x14ac:dyDescent="0.3">
      <c r="A25" s="78" t="s">
        <v>62</v>
      </c>
      <c r="B25" s="79"/>
      <c r="C25" s="79"/>
      <c r="D25" s="79"/>
      <c r="E25" s="79"/>
      <c r="F25" s="79"/>
      <c r="G25" s="79"/>
      <c r="H25" s="79"/>
      <c r="I25" s="80">
        <f>I18+B23</f>
        <v>80647.570000000007</v>
      </c>
      <c r="J25" s="30"/>
    </row>
    <row r="26" spans="1:10" ht="18.75" x14ac:dyDescent="0.3">
      <c r="A26" s="150"/>
      <c r="B26" s="56"/>
      <c r="C26" s="130"/>
      <c r="D26" s="58"/>
      <c r="E26" s="58"/>
      <c r="F26" s="58"/>
      <c r="G26" s="58"/>
      <c r="H26" s="58"/>
      <c r="I26" s="58"/>
      <c r="J26" s="30"/>
    </row>
    <row r="27" spans="1:10" ht="18.75" x14ac:dyDescent="0.3">
      <c r="A27" s="58"/>
      <c r="B27" s="58"/>
      <c r="C27" s="57"/>
      <c r="D27" s="58"/>
      <c r="E27" s="58"/>
      <c r="F27" s="58"/>
      <c r="G27" s="58"/>
      <c r="H27" s="58"/>
      <c r="I27" s="58"/>
      <c r="J27" s="30"/>
    </row>
    <row r="28" spans="1:10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0"/>
    </row>
    <row r="30" spans="1:10" x14ac:dyDescent="0.25">
      <c r="A30" t="s">
        <v>30</v>
      </c>
    </row>
    <row r="31" spans="1:10" x14ac:dyDescent="0.25">
      <c r="A31" t="s">
        <v>31</v>
      </c>
      <c r="I31" s="19"/>
    </row>
    <row r="33" spans="9:9" x14ac:dyDescent="0.25">
      <c r="I33" s="19"/>
    </row>
  </sheetData>
  <pageMargins left="0.45" right="0.45" top="0.25" bottom="0.2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5ED6C-54C0-44AD-B10C-1B18C0F7544D}">
  <dimension ref="A1:M133"/>
  <sheetViews>
    <sheetView workbookViewId="0">
      <selection activeCell="N1" sqref="N1"/>
    </sheetView>
  </sheetViews>
  <sheetFormatPr defaultRowHeight="15" x14ac:dyDescent="0.25"/>
  <cols>
    <col min="1" max="1" width="5.28515625" customWidth="1"/>
    <col min="2" max="2" width="11.5703125" customWidth="1"/>
    <col min="3" max="3" width="26.5703125" customWidth="1"/>
    <col min="4" max="4" width="13.28515625" customWidth="1"/>
    <col min="5" max="5" width="10.85546875" customWidth="1"/>
    <col min="6" max="6" width="12.28515625" customWidth="1"/>
    <col min="7" max="7" width="15.7109375" customWidth="1"/>
    <col min="8" max="8" width="13.140625" customWidth="1"/>
    <col min="9" max="9" width="13.85546875" customWidth="1"/>
    <col min="10" max="10" width="11.5703125" customWidth="1"/>
  </cols>
  <sheetData>
    <row r="1" spans="1:10" ht="18.75" x14ac:dyDescent="0.3">
      <c r="A1" s="42" t="s">
        <v>0</v>
      </c>
      <c r="B1" s="42"/>
      <c r="C1" s="42"/>
      <c r="D1" s="42"/>
    </row>
    <row r="2" spans="1:10" ht="18.75" x14ac:dyDescent="0.3">
      <c r="A2" s="42" t="s">
        <v>129</v>
      </c>
      <c r="B2" s="42"/>
      <c r="C2" s="42"/>
      <c r="D2" s="42"/>
    </row>
    <row r="3" spans="1:10" ht="15" customHeight="1" x14ac:dyDescent="0.25"/>
    <row r="4" spans="1:10" s="20" customFormat="1" ht="15" customHeight="1" x14ac:dyDescent="0.25">
      <c r="A4" s="24" t="s">
        <v>19</v>
      </c>
      <c r="B4" s="24" t="s">
        <v>7</v>
      </c>
      <c r="C4" s="24" t="s">
        <v>33</v>
      </c>
      <c r="D4" s="24" t="s">
        <v>34</v>
      </c>
      <c r="E4" s="24" t="s">
        <v>35</v>
      </c>
      <c r="F4" s="24" t="s">
        <v>36</v>
      </c>
      <c r="G4" s="43" t="s">
        <v>37</v>
      </c>
      <c r="H4" s="24" t="s">
        <v>38</v>
      </c>
      <c r="I4" s="43" t="s">
        <v>39</v>
      </c>
      <c r="J4" s="43" t="s">
        <v>40</v>
      </c>
    </row>
    <row r="5" spans="1:10" s="20" customFormat="1" ht="15" customHeight="1" x14ac:dyDescent="0.25">
      <c r="A5" s="21">
        <v>1</v>
      </c>
      <c r="B5" s="125">
        <v>44197</v>
      </c>
      <c r="C5" s="22" t="s">
        <v>41</v>
      </c>
      <c r="D5" s="23">
        <v>75</v>
      </c>
      <c r="E5" s="22"/>
      <c r="F5" s="22"/>
      <c r="G5" s="22"/>
      <c r="H5" s="22"/>
      <c r="I5" s="22">
        <v>1.95</v>
      </c>
      <c r="J5" s="23">
        <f>D5-I5</f>
        <v>73.05</v>
      </c>
    </row>
    <row r="6" spans="1:10" s="20" customFormat="1" ht="15" customHeight="1" x14ac:dyDescent="0.25">
      <c r="A6" s="21">
        <v>2</v>
      </c>
      <c r="B6" s="125">
        <v>44197</v>
      </c>
      <c r="C6" s="22" t="s">
        <v>42</v>
      </c>
      <c r="D6" s="22"/>
      <c r="E6" s="22"/>
      <c r="F6" s="23">
        <v>25</v>
      </c>
      <c r="G6" s="22"/>
      <c r="H6" s="22"/>
      <c r="I6" s="22">
        <v>0.85</v>
      </c>
      <c r="J6" s="23">
        <f>F6-I6</f>
        <v>24.15</v>
      </c>
    </row>
    <row r="7" spans="1:10" s="20" customFormat="1" ht="15" customHeight="1" x14ac:dyDescent="0.25">
      <c r="A7" s="21">
        <v>3</v>
      </c>
      <c r="B7" s="125">
        <v>44197</v>
      </c>
      <c r="C7" s="22" t="s">
        <v>43</v>
      </c>
      <c r="D7" s="22"/>
      <c r="E7" s="22"/>
      <c r="F7" s="23">
        <v>25</v>
      </c>
      <c r="G7" s="22"/>
      <c r="H7" s="22"/>
      <c r="I7" s="22">
        <v>0.85</v>
      </c>
      <c r="J7" s="23">
        <f>F7-I7</f>
        <v>24.15</v>
      </c>
    </row>
    <row r="8" spans="1:10" s="20" customFormat="1" ht="15" customHeight="1" x14ac:dyDescent="0.25">
      <c r="A8" s="21">
        <v>4</v>
      </c>
      <c r="B8" s="125">
        <v>44199</v>
      </c>
      <c r="C8" s="22" t="s">
        <v>44</v>
      </c>
      <c r="D8" s="23">
        <v>175</v>
      </c>
      <c r="E8" s="22"/>
      <c r="F8" s="23"/>
      <c r="G8" s="22"/>
      <c r="H8" s="22"/>
      <c r="I8" s="22">
        <v>4.1500000000000004</v>
      </c>
      <c r="J8" s="23">
        <f>D8-I8</f>
        <v>170.85</v>
      </c>
    </row>
    <row r="9" spans="1:10" s="20" customFormat="1" ht="15" customHeight="1" x14ac:dyDescent="0.25">
      <c r="A9" s="21">
        <v>5</v>
      </c>
      <c r="B9" s="125">
        <v>44199</v>
      </c>
      <c r="C9" s="22" t="s">
        <v>45</v>
      </c>
      <c r="D9" s="23">
        <v>175</v>
      </c>
      <c r="E9" s="25"/>
      <c r="F9" s="25"/>
      <c r="G9" s="25"/>
      <c r="H9" s="25"/>
      <c r="I9" s="23">
        <v>4.1500000000000004</v>
      </c>
      <c r="J9" s="23">
        <f>D9-I9</f>
        <v>170.85</v>
      </c>
    </row>
    <row r="10" spans="1:10" s="20" customFormat="1" ht="15" customHeight="1" x14ac:dyDescent="0.25">
      <c r="A10" s="21">
        <v>6</v>
      </c>
      <c r="B10" s="44">
        <v>44206</v>
      </c>
      <c r="C10" s="22" t="s">
        <v>46</v>
      </c>
      <c r="D10" s="23"/>
      <c r="E10" s="22"/>
      <c r="F10" s="23">
        <v>25</v>
      </c>
      <c r="G10" s="22"/>
      <c r="H10" s="22"/>
      <c r="I10" s="22">
        <v>0.85</v>
      </c>
      <c r="J10" s="23">
        <f>F10-I10</f>
        <v>24.15</v>
      </c>
    </row>
    <row r="11" spans="1:10" s="20" customFormat="1" ht="15" customHeight="1" x14ac:dyDescent="0.25">
      <c r="A11" s="21">
        <v>7</v>
      </c>
      <c r="B11" s="44">
        <v>44210</v>
      </c>
      <c r="C11" s="22" t="s">
        <v>47</v>
      </c>
      <c r="D11" s="23">
        <v>175</v>
      </c>
      <c r="E11" s="22"/>
      <c r="F11" s="22"/>
      <c r="G11" s="22"/>
      <c r="H11" s="22"/>
      <c r="I11" s="22">
        <v>4.1500000000000004</v>
      </c>
      <c r="J11" s="22">
        <f>D11-I11</f>
        <v>170.85</v>
      </c>
    </row>
    <row r="12" spans="1:10" s="20" customFormat="1" ht="15" customHeight="1" x14ac:dyDescent="0.25">
      <c r="A12" s="21">
        <v>8</v>
      </c>
      <c r="B12" s="44">
        <v>44213</v>
      </c>
      <c r="C12" s="22" t="s">
        <v>48</v>
      </c>
      <c r="D12" s="23"/>
      <c r="E12" s="23"/>
      <c r="F12" s="23">
        <v>25</v>
      </c>
      <c r="G12" s="23"/>
      <c r="H12" s="22"/>
      <c r="I12" s="23">
        <v>0.85</v>
      </c>
      <c r="J12" s="23">
        <f>F12-I12</f>
        <v>24.15</v>
      </c>
    </row>
    <row r="13" spans="1:10" s="20" customFormat="1" ht="15" customHeight="1" x14ac:dyDescent="0.25">
      <c r="A13" s="21">
        <v>9</v>
      </c>
      <c r="B13" s="125">
        <v>44230</v>
      </c>
      <c r="C13" s="122" t="s">
        <v>79</v>
      </c>
      <c r="D13" s="23">
        <v>175</v>
      </c>
      <c r="E13" s="54"/>
      <c r="F13" s="25"/>
      <c r="G13" s="54"/>
      <c r="H13" s="54"/>
      <c r="I13" s="23">
        <v>4.1500000000000004</v>
      </c>
      <c r="J13" s="23">
        <f>D13-I13</f>
        <v>170.85</v>
      </c>
    </row>
    <row r="14" spans="1:10" s="20" customFormat="1" ht="15" customHeight="1" x14ac:dyDescent="0.25">
      <c r="A14" s="21">
        <v>10</v>
      </c>
      <c r="B14" s="125">
        <v>44233</v>
      </c>
      <c r="C14" s="22" t="s">
        <v>78</v>
      </c>
      <c r="D14" s="23">
        <v>175</v>
      </c>
      <c r="E14" s="22"/>
      <c r="F14" s="23"/>
      <c r="G14" s="22"/>
      <c r="H14" s="22"/>
      <c r="I14" s="22">
        <v>4.1500000000000004</v>
      </c>
      <c r="J14" s="23">
        <f>D14-I14</f>
        <v>170.85</v>
      </c>
    </row>
    <row r="15" spans="1:10" s="20" customFormat="1" ht="15" customHeight="1" x14ac:dyDescent="0.25">
      <c r="A15" s="21">
        <v>11</v>
      </c>
      <c r="B15" s="125">
        <v>44233</v>
      </c>
      <c r="C15" s="22" t="s">
        <v>82</v>
      </c>
      <c r="D15" s="22"/>
      <c r="E15" s="23">
        <v>151</v>
      </c>
      <c r="F15" s="23"/>
      <c r="G15" s="22"/>
      <c r="H15" s="22"/>
      <c r="I15" s="22">
        <f>3.62+0.3</f>
        <v>3.92</v>
      </c>
      <c r="J15" s="23">
        <f>E15-I15</f>
        <v>147.08000000000001</v>
      </c>
    </row>
    <row r="16" spans="1:10" s="20" customFormat="1" ht="15" customHeight="1" x14ac:dyDescent="0.25">
      <c r="A16" s="21">
        <v>12</v>
      </c>
      <c r="B16" s="125">
        <v>44262</v>
      </c>
      <c r="C16" s="122" t="s">
        <v>92</v>
      </c>
      <c r="D16" s="23">
        <v>125</v>
      </c>
      <c r="E16" s="23"/>
      <c r="F16" s="23"/>
      <c r="G16" s="22"/>
      <c r="H16" s="22"/>
      <c r="I16" s="22">
        <v>3.05</v>
      </c>
      <c r="J16" s="23">
        <f>D16-I16</f>
        <v>121.95</v>
      </c>
    </row>
    <row r="17" spans="1:10" s="20" customFormat="1" ht="15" customHeight="1" x14ac:dyDescent="0.25">
      <c r="A17" s="21">
        <v>13</v>
      </c>
      <c r="B17" s="125">
        <v>44319</v>
      </c>
      <c r="C17" s="22" t="s">
        <v>114</v>
      </c>
      <c r="D17" s="22"/>
      <c r="E17" s="23">
        <v>100</v>
      </c>
      <c r="F17" s="23"/>
      <c r="G17" s="22"/>
      <c r="H17" s="22"/>
      <c r="I17" s="23">
        <v>2.5</v>
      </c>
      <c r="J17" s="23">
        <f>E17-I17</f>
        <v>97.5</v>
      </c>
    </row>
    <row r="18" spans="1:10" s="20" customFormat="1" ht="15" customHeight="1" x14ac:dyDescent="0.25">
      <c r="A18" s="21">
        <v>14</v>
      </c>
      <c r="B18" s="44">
        <v>44347</v>
      </c>
      <c r="C18" s="22" t="s">
        <v>116</v>
      </c>
      <c r="D18" s="23">
        <v>75</v>
      </c>
      <c r="E18" s="22"/>
      <c r="F18" s="22"/>
      <c r="G18" s="22"/>
      <c r="H18" s="22"/>
      <c r="I18" s="23">
        <f>D18-J18</f>
        <v>1.9500000000000028</v>
      </c>
      <c r="J18" s="23">
        <v>73.05</v>
      </c>
    </row>
    <row r="19" spans="1:10" s="20" customFormat="1" ht="15" customHeight="1" x14ac:dyDescent="0.25">
      <c r="A19" s="21">
        <v>15</v>
      </c>
      <c r="B19" s="44">
        <v>44363</v>
      </c>
      <c r="C19" s="22" t="s">
        <v>121</v>
      </c>
      <c r="D19" s="23">
        <v>175</v>
      </c>
      <c r="E19" s="22"/>
      <c r="F19" s="22"/>
      <c r="G19" s="22"/>
      <c r="H19" s="22"/>
      <c r="I19" s="22">
        <v>4.1500000000000004</v>
      </c>
      <c r="J19" s="23">
        <f>D19-I19</f>
        <v>170.85</v>
      </c>
    </row>
    <row r="20" spans="1:10" s="20" customFormat="1" ht="15" customHeight="1" x14ac:dyDescent="0.25">
      <c r="A20" s="21">
        <v>16</v>
      </c>
      <c r="B20" s="44">
        <v>44363</v>
      </c>
      <c r="C20" s="22" t="s">
        <v>118</v>
      </c>
      <c r="D20" s="23">
        <v>175</v>
      </c>
      <c r="E20" s="22"/>
      <c r="F20" s="22"/>
      <c r="G20" s="22"/>
      <c r="H20" s="22"/>
      <c r="I20" s="22">
        <v>4.1500000000000004</v>
      </c>
      <c r="J20" s="23">
        <f>D20-I20</f>
        <v>170.85</v>
      </c>
    </row>
    <row r="21" spans="1:10" s="20" customFormat="1" ht="15" customHeight="1" x14ac:dyDescent="0.25">
      <c r="A21" s="21">
        <v>17</v>
      </c>
      <c r="B21" s="44">
        <v>44365</v>
      </c>
      <c r="C21" s="22" t="s">
        <v>119</v>
      </c>
      <c r="D21" s="23"/>
      <c r="E21" s="23">
        <v>100</v>
      </c>
      <c r="F21" s="22"/>
      <c r="G21" s="22"/>
      <c r="H21" s="22"/>
      <c r="I21" s="22"/>
      <c r="J21" s="23">
        <f>E21-I21</f>
        <v>100</v>
      </c>
    </row>
    <row r="22" spans="1:10" s="20" customFormat="1" ht="15" customHeight="1" x14ac:dyDescent="0.25">
      <c r="A22" s="21">
        <v>18</v>
      </c>
      <c r="B22" s="44">
        <v>44366</v>
      </c>
      <c r="C22" s="22" t="s">
        <v>120</v>
      </c>
      <c r="D22" s="23">
        <v>175</v>
      </c>
      <c r="E22" s="22"/>
      <c r="F22" s="22"/>
      <c r="G22" s="22"/>
      <c r="H22" s="22"/>
      <c r="I22" s="22">
        <v>4.1500000000000004</v>
      </c>
      <c r="J22" s="23">
        <f>D22-I22</f>
        <v>170.85</v>
      </c>
    </row>
    <row r="23" spans="1:10" s="20" customFormat="1" ht="15" customHeight="1" x14ac:dyDescent="0.25">
      <c r="A23" s="21">
        <v>19</v>
      </c>
      <c r="B23" s="44">
        <v>44390</v>
      </c>
      <c r="C23" s="22" t="s">
        <v>124</v>
      </c>
      <c r="D23" s="23">
        <v>75</v>
      </c>
      <c r="E23" s="22"/>
      <c r="F23" s="22"/>
      <c r="G23" s="22"/>
      <c r="H23" s="22"/>
      <c r="I23" s="22">
        <v>1.95</v>
      </c>
      <c r="J23" s="23">
        <f>D23-I23</f>
        <v>73.05</v>
      </c>
    </row>
    <row r="24" spans="1:10" s="20" customFormat="1" ht="15" customHeight="1" x14ac:dyDescent="0.25">
      <c r="A24" s="21">
        <v>20</v>
      </c>
      <c r="B24" s="44">
        <v>44406</v>
      </c>
      <c r="C24" s="22" t="s">
        <v>128</v>
      </c>
      <c r="D24" s="23">
        <v>175</v>
      </c>
      <c r="E24" s="22"/>
      <c r="F24" s="22"/>
      <c r="G24" s="22"/>
      <c r="H24" s="22"/>
      <c r="I24" s="22">
        <v>4.1500000000000004</v>
      </c>
      <c r="J24" s="22">
        <f>D24-I24</f>
        <v>170.85</v>
      </c>
    </row>
    <row r="25" spans="1:10" s="20" customFormat="1" ht="15" customHeight="1" x14ac:dyDescent="0.25">
      <c r="A25" s="21">
        <v>21</v>
      </c>
      <c r="B25" s="44">
        <v>44412</v>
      </c>
      <c r="C25" s="22" t="s">
        <v>128</v>
      </c>
      <c r="D25" s="23">
        <v>175</v>
      </c>
      <c r="E25" s="22"/>
      <c r="F25" s="22"/>
      <c r="G25" s="22"/>
      <c r="H25" s="22"/>
      <c r="I25" s="23">
        <v>5.55</v>
      </c>
      <c r="J25" s="23">
        <f>D25-I25</f>
        <v>169.45</v>
      </c>
    </row>
    <row r="26" spans="1:10" s="20" customFormat="1" ht="15" customHeight="1" x14ac:dyDescent="0.25">
      <c r="A26" s="21"/>
      <c r="B26" s="22"/>
      <c r="C26" s="24" t="s">
        <v>18</v>
      </c>
      <c r="D26" s="25">
        <f>SUM(D5:D25)</f>
        <v>2100</v>
      </c>
      <c r="E26" s="25">
        <f>SUM(E15:E23)</f>
        <v>351</v>
      </c>
      <c r="F26" s="25">
        <f>SUM(F6:F20)</f>
        <v>100</v>
      </c>
      <c r="G26" s="54"/>
      <c r="H26" s="54"/>
      <c r="I26" s="54">
        <f>SUM(I5:I25)</f>
        <v>61.62</v>
      </c>
      <c r="J26" s="25">
        <f>D26+E26+F26+G26+H26-I26</f>
        <v>2489.38</v>
      </c>
    </row>
    <row r="27" spans="1:10" s="20" customFormat="1" ht="18.75" customHeight="1" x14ac:dyDescent="0.25">
      <c r="D27" s="29"/>
      <c r="E27" s="28"/>
      <c r="F27" s="28"/>
      <c r="G27" s="28"/>
      <c r="H27" s="28"/>
      <c r="I27" s="29"/>
      <c r="J27" s="29"/>
    </row>
    <row r="28" spans="1:10" s="20" customFormat="1" ht="18.75" customHeight="1" x14ac:dyDescent="0.25">
      <c r="D28" s="29"/>
      <c r="E28" s="28"/>
      <c r="F28" s="28"/>
      <c r="G28" s="28"/>
      <c r="H28" s="29"/>
      <c r="I28" s="29"/>
      <c r="J28" s="29"/>
    </row>
    <row r="29" spans="1:10" s="20" customFormat="1" ht="18.75" customHeight="1" x14ac:dyDescent="0.25">
      <c r="A29" s="27"/>
      <c r="B29" s="46"/>
      <c r="C29" s="28"/>
      <c r="D29" s="28"/>
      <c r="E29" s="28"/>
      <c r="F29" s="28"/>
      <c r="G29" s="29"/>
      <c r="H29" s="28"/>
      <c r="I29" s="29"/>
      <c r="J29" s="29"/>
    </row>
    <row r="30" spans="1:10" s="20" customFormat="1" ht="18.75" customHeight="1" x14ac:dyDescent="0.25">
      <c r="A30" s="27" t="s">
        <v>49</v>
      </c>
      <c r="C30" s="28" t="s">
        <v>50</v>
      </c>
      <c r="D30" s="28"/>
      <c r="E30" s="28"/>
      <c r="F30" s="28"/>
      <c r="G30" s="29"/>
      <c r="H30" s="28"/>
      <c r="I30" s="29"/>
      <c r="J30" s="29"/>
    </row>
    <row r="31" spans="1:10" s="20" customFormat="1" ht="18.75" customHeight="1" x14ac:dyDescent="0.25">
      <c r="A31" s="27"/>
      <c r="C31" s="28" t="s">
        <v>31</v>
      </c>
      <c r="D31" s="28"/>
      <c r="E31" s="28"/>
      <c r="F31" s="28"/>
      <c r="G31" s="29"/>
      <c r="H31" s="29"/>
      <c r="I31" s="29"/>
      <c r="J31" s="29"/>
    </row>
    <row r="32" spans="1:10" s="20" customFormat="1" ht="18.75" customHeight="1" x14ac:dyDescent="0.25">
      <c r="A32" s="27"/>
      <c r="B32" s="46"/>
      <c r="C32" s="28"/>
      <c r="D32" s="28"/>
      <c r="E32" s="28"/>
      <c r="F32" s="28"/>
      <c r="G32" s="29"/>
      <c r="H32" s="29"/>
      <c r="I32" s="29"/>
      <c r="J32" s="29"/>
    </row>
    <row r="33" spans="1:13" s="20" customFormat="1" ht="18.75" customHeight="1" x14ac:dyDescent="0.25">
      <c r="A33" s="27"/>
      <c r="B33" s="46"/>
      <c r="C33" s="28"/>
      <c r="D33" s="28"/>
      <c r="E33" s="28"/>
      <c r="F33" s="28"/>
      <c r="G33" s="29"/>
      <c r="H33" s="28"/>
      <c r="I33" s="29"/>
      <c r="J33" s="29"/>
    </row>
    <row r="34" spans="1:13" s="20" customFormat="1" ht="18.75" customHeight="1" x14ac:dyDescent="0.25">
      <c r="A34" s="27"/>
      <c r="B34" s="46"/>
      <c r="C34" s="32"/>
      <c r="D34" s="29"/>
      <c r="E34" s="29"/>
      <c r="F34" s="29"/>
      <c r="G34" s="29"/>
      <c r="H34" s="28"/>
      <c r="I34" s="29"/>
      <c r="J34" s="29"/>
    </row>
    <row r="35" spans="1:13" s="20" customFormat="1" ht="18.75" customHeight="1" x14ac:dyDescent="0.25">
      <c r="A35" s="27"/>
      <c r="B35" s="46"/>
      <c r="C35" s="28"/>
      <c r="D35" s="29"/>
      <c r="E35" s="29"/>
      <c r="F35" s="28"/>
      <c r="G35" s="28"/>
      <c r="H35" s="28"/>
      <c r="I35" s="29"/>
      <c r="J35" s="29"/>
    </row>
    <row r="36" spans="1:13" s="20" customFormat="1" ht="18.75" customHeight="1" x14ac:dyDescent="0.25">
      <c r="A36" s="27"/>
      <c r="B36" s="46"/>
      <c r="C36" s="28"/>
      <c r="D36" s="29"/>
      <c r="E36" s="28"/>
      <c r="F36" s="28"/>
      <c r="G36" s="28"/>
      <c r="H36" s="28"/>
      <c r="I36" s="28"/>
      <c r="J36" s="29"/>
    </row>
    <row r="37" spans="1:13" s="20" customFormat="1" ht="18.75" customHeight="1" x14ac:dyDescent="0.25">
      <c r="A37" s="27"/>
      <c r="B37" s="45"/>
      <c r="C37" s="28"/>
      <c r="D37" s="29"/>
      <c r="E37" s="28"/>
      <c r="F37" s="28"/>
      <c r="G37" s="28"/>
      <c r="H37" s="29"/>
      <c r="I37" s="28"/>
      <c r="J37" s="29"/>
    </row>
    <row r="38" spans="1:13" s="20" customFormat="1" ht="18.75" customHeight="1" x14ac:dyDescent="0.25">
      <c r="A38" s="27"/>
      <c r="B38" s="45"/>
      <c r="C38" s="28"/>
      <c r="D38" s="28"/>
      <c r="E38" s="28"/>
      <c r="F38" s="28"/>
      <c r="G38" s="28"/>
      <c r="H38" s="29"/>
      <c r="I38" s="28"/>
      <c r="J38" s="29"/>
    </row>
    <row r="39" spans="1:13" s="20" customFormat="1" ht="18.75" customHeight="1" x14ac:dyDescent="0.25">
      <c r="A39" s="27"/>
      <c r="B39" s="45"/>
      <c r="C39" s="28"/>
      <c r="D39" s="28"/>
      <c r="E39" s="28"/>
      <c r="F39" s="28"/>
      <c r="G39" s="28"/>
      <c r="H39" s="29"/>
      <c r="I39" s="29"/>
      <c r="J39" s="29"/>
    </row>
    <row r="40" spans="1:13" s="20" customFormat="1" ht="18" customHeight="1" x14ac:dyDescent="0.25">
      <c r="A40" s="27"/>
      <c r="B40" s="45"/>
      <c r="C40" s="28"/>
      <c r="D40" s="28"/>
      <c r="E40" s="28"/>
      <c r="F40" s="28"/>
      <c r="G40" s="28"/>
      <c r="H40" s="29"/>
      <c r="I40" s="28"/>
      <c r="J40" s="29"/>
    </row>
    <row r="41" spans="1:13" ht="18" customHeight="1" x14ac:dyDescent="0.25">
      <c r="A41" s="34"/>
      <c r="B41" s="45"/>
      <c r="C41" s="28"/>
      <c r="D41" s="28"/>
      <c r="E41" s="28"/>
      <c r="F41" s="29"/>
      <c r="G41" s="28"/>
      <c r="H41" s="28"/>
      <c r="I41" s="28"/>
      <c r="J41" s="29"/>
    </row>
    <row r="42" spans="1:13" ht="18" customHeight="1" x14ac:dyDescent="0.25">
      <c r="A42" s="34"/>
      <c r="B42" s="45"/>
      <c r="C42" s="28"/>
      <c r="D42" s="28"/>
      <c r="E42" s="28"/>
      <c r="F42" s="29"/>
      <c r="G42" s="29"/>
      <c r="H42" s="28"/>
      <c r="I42" s="29"/>
      <c r="J42" s="29"/>
    </row>
    <row r="43" spans="1:13" ht="18" customHeight="1" x14ac:dyDescent="0.25">
      <c r="A43" s="34"/>
      <c r="B43" s="45"/>
      <c r="C43" s="32"/>
      <c r="D43" s="33"/>
      <c r="E43" s="33"/>
      <c r="F43" s="29"/>
      <c r="G43" s="33"/>
      <c r="H43" s="28"/>
      <c r="I43" s="29"/>
      <c r="J43" s="29"/>
    </row>
    <row r="44" spans="1:13" ht="18" customHeight="1" x14ac:dyDescent="0.25">
      <c r="A44" s="34"/>
      <c r="B44" s="45"/>
      <c r="C44" s="28"/>
      <c r="D44" s="28"/>
      <c r="E44" s="28"/>
      <c r="F44" s="29"/>
      <c r="G44" s="28"/>
      <c r="H44" s="28"/>
      <c r="I44" s="28"/>
      <c r="J44" s="29"/>
    </row>
    <row r="45" spans="1:13" ht="18" customHeight="1" x14ac:dyDescent="0.25">
      <c r="A45" s="34"/>
      <c r="B45" s="45"/>
      <c r="C45" s="28"/>
      <c r="D45" s="28"/>
      <c r="E45" s="28"/>
      <c r="F45" s="29"/>
      <c r="G45" s="28"/>
      <c r="H45" s="28"/>
      <c r="I45" s="29"/>
      <c r="J45" s="29"/>
    </row>
    <row r="46" spans="1:13" ht="18" customHeight="1" x14ac:dyDescent="0.25">
      <c r="A46" s="34"/>
      <c r="B46" s="45"/>
      <c r="C46" s="28"/>
      <c r="D46" s="28"/>
      <c r="E46" s="28"/>
      <c r="F46" s="29"/>
      <c r="G46" s="28"/>
      <c r="H46" s="28"/>
      <c r="I46" s="29"/>
      <c r="J46" s="29"/>
    </row>
    <row r="47" spans="1:13" ht="18" customHeight="1" x14ac:dyDescent="0.25">
      <c r="A47" s="34"/>
      <c r="B47" s="45"/>
      <c r="C47" s="28"/>
      <c r="D47" s="28"/>
      <c r="E47" s="28"/>
      <c r="F47" s="29"/>
      <c r="G47" s="28"/>
      <c r="H47" s="28"/>
      <c r="I47" s="29"/>
      <c r="J47" s="29"/>
      <c r="M47">
        <v>1</v>
      </c>
    </row>
    <row r="48" spans="1:13" ht="18" customHeight="1" x14ac:dyDescent="0.25">
      <c r="A48" s="34"/>
      <c r="B48" s="45"/>
      <c r="C48" s="28"/>
      <c r="D48" s="28"/>
      <c r="E48" s="28"/>
      <c r="F48" s="29"/>
      <c r="G48" s="28"/>
      <c r="H48" s="28"/>
      <c r="I48" s="29"/>
      <c r="J48" s="29"/>
    </row>
    <row r="49" spans="1:10" ht="18" customHeight="1" x14ac:dyDescent="0.25">
      <c r="A49" s="34"/>
      <c r="B49" s="45"/>
      <c r="C49" s="28"/>
      <c r="D49" s="28"/>
      <c r="E49" s="28"/>
      <c r="F49" s="29"/>
      <c r="G49" s="28"/>
      <c r="H49" s="28"/>
      <c r="I49" s="29"/>
      <c r="J49" s="29"/>
    </row>
    <row r="50" spans="1:10" ht="18" customHeight="1" x14ac:dyDescent="0.25">
      <c r="A50" s="34"/>
      <c r="B50" s="45"/>
      <c r="C50" s="28"/>
      <c r="D50" s="28"/>
      <c r="E50" s="28"/>
      <c r="F50" s="29"/>
      <c r="G50" s="28"/>
      <c r="H50" s="29"/>
      <c r="I50" s="29"/>
      <c r="J50" s="29"/>
    </row>
    <row r="51" spans="1:10" ht="18" customHeight="1" x14ac:dyDescent="0.25">
      <c r="A51" s="34"/>
      <c r="B51" s="45"/>
      <c r="C51" s="28"/>
      <c r="D51" s="28"/>
      <c r="E51" s="28"/>
      <c r="F51" s="29"/>
      <c r="G51" s="28"/>
      <c r="H51" s="28"/>
      <c r="I51" s="28"/>
      <c r="J51" s="29"/>
    </row>
    <row r="52" spans="1:10" ht="18" customHeight="1" x14ac:dyDescent="0.25">
      <c r="A52" s="34"/>
      <c r="B52" s="45"/>
      <c r="C52" s="28"/>
      <c r="D52" s="28"/>
      <c r="E52" s="28"/>
      <c r="F52" s="29"/>
      <c r="G52" s="28"/>
      <c r="H52" s="28"/>
      <c r="I52" s="28"/>
      <c r="J52" s="29"/>
    </row>
    <row r="53" spans="1:10" ht="18" customHeight="1" x14ac:dyDescent="0.25">
      <c r="A53" s="34"/>
      <c r="B53" s="45"/>
      <c r="C53" s="28"/>
      <c r="D53" s="28"/>
      <c r="E53" s="28"/>
      <c r="F53" s="29"/>
      <c r="G53" s="28"/>
      <c r="H53" s="28"/>
      <c r="I53" s="28"/>
      <c r="J53" s="29"/>
    </row>
    <row r="54" spans="1:10" ht="18" customHeight="1" x14ac:dyDescent="0.25">
      <c r="A54" s="34"/>
      <c r="B54" s="45"/>
      <c r="C54" s="28"/>
      <c r="D54" s="29"/>
      <c r="E54" s="28"/>
      <c r="F54" s="29"/>
      <c r="G54" s="28"/>
      <c r="H54" s="28"/>
      <c r="I54" s="28"/>
      <c r="J54" s="28"/>
    </row>
    <row r="55" spans="1:10" ht="16.5" customHeight="1" x14ac:dyDescent="0.25">
      <c r="A55" s="34"/>
      <c r="B55" s="45"/>
      <c r="C55" s="28"/>
      <c r="D55" s="28"/>
      <c r="E55" s="28"/>
      <c r="F55" s="29"/>
      <c r="G55" s="28"/>
      <c r="H55" s="28"/>
      <c r="I55" s="28"/>
      <c r="J55" s="29"/>
    </row>
    <row r="56" spans="1:10" ht="16.5" customHeight="1" x14ac:dyDescent="0.25">
      <c r="A56" s="34"/>
      <c r="B56" s="45"/>
      <c r="C56" s="32"/>
      <c r="D56" s="33"/>
      <c r="E56" s="33"/>
      <c r="F56" s="29"/>
      <c r="G56" s="33"/>
      <c r="H56" s="33"/>
      <c r="I56" s="29"/>
      <c r="J56" s="29"/>
    </row>
    <row r="57" spans="1:10" ht="16.5" customHeight="1" x14ac:dyDescent="0.25">
      <c r="A57" s="34"/>
      <c r="B57" s="45"/>
      <c r="C57" s="28"/>
      <c r="D57" s="28"/>
      <c r="E57" s="28"/>
      <c r="F57" s="29"/>
      <c r="G57" s="28"/>
      <c r="H57" s="28"/>
      <c r="I57" s="28"/>
      <c r="J57" s="29"/>
    </row>
    <row r="58" spans="1:10" ht="16.5" customHeight="1" x14ac:dyDescent="0.25">
      <c r="A58" s="34"/>
      <c r="B58" s="45"/>
      <c r="C58" s="28"/>
      <c r="D58" s="28"/>
      <c r="E58" s="28"/>
      <c r="F58" s="29"/>
      <c r="G58" s="28"/>
      <c r="H58" s="28"/>
      <c r="I58" s="28"/>
      <c r="J58" s="29"/>
    </row>
    <row r="59" spans="1:10" ht="16.5" customHeight="1" x14ac:dyDescent="0.25">
      <c r="A59" s="34"/>
      <c r="B59" s="45"/>
      <c r="C59" s="28"/>
      <c r="D59" s="28"/>
      <c r="E59" s="28"/>
      <c r="F59" s="29"/>
      <c r="G59" s="28"/>
      <c r="H59" s="29"/>
      <c r="I59" s="28"/>
      <c r="J59" s="29"/>
    </row>
    <row r="60" spans="1:10" ht="16.5" customHeight="1" x14ac:dyDescent="0.25">
      <c r="A60" s="34"/>
      <c r="B60" s="45"/>
      <c r="C60" s="28"/>
      <c r="D60" s="28"/>
      <c r="E60" s="28"/>
      <c r="F60" s="28"/>
      <c r="G60" s="29"/>
      <c r="H60" s="29"/>
      <c r="I60" s="28"/>
      <c r="J60" s="29"/>
    </row>
    <row r="61" spans="1:10" ht="16.5" customHeight="1" x14ac:dyDescent="0.25">
      <c r="A61" s="34"/>
      <c r="B61" s="47"/>
      <c r="C61" s="28"/>
      <c r="D61" s="28"/>
      <c r="E61" s="28"/>
      <c r="F61" s="29"/>
      <c r="G61" s="28"/>
      <c r="H61" s="28"/>
      <c r="I61" s="28"/>
      <c r="J61" s="29"/>
    </row>
    <row r="62" spans="1:10" ht="16.5" customHeight="1" x14ac:dyDescent="0.25">
      <c r="A62" s="34"/>
      <c r="B62" s="46"/>
      <c r="C62" s="28"/>
      <c r="D62" s="28"/>
      <c r="E62" s="28"/>
      <c r="F62" s="29"/>
      <c r="G62" s="28"/>
      <c r="H62" s="28"/>
      <c r="I62" s="28"/>
      <c r="J62" s="29"/>
    </row>
    <row r="63" spans="1:10" ht="16.5" customHeight="1" x14ac:dyDescent="0.25">
      <c r="A63" s="34"/>
      <c r="B63" s="27"/>
      <c r="C63" s="28"/>
      <c r="D63" s="28"/>
      <c r="E63" s="28"/>
      <c r="F63" s="29"/>
      <c r="G63" s="28"/>
      <c r="H63" s="28"/>
      <c r="I63" s="28"/>
      <c r="J63" s="29"/>
    </row>
    <row r="64" spans="1:10" ht="16.5" customHeight="1" x14ac:dyDescent="0.25">
      <c r="A64" s="34"/>
      <c r="B64" s="46"/>
      <c r="C64" s="28"/>
      <c r="D64" s="28"/>
      <c r="E64" s="28"/>
      <c r="F64" s="29"/>
      <c r="G64" s="28"/>
      <c r="H64" s="28"/>
      <c r="I64" s="28"/>
      <c r="J64" s="29"/>
    </row>
    <row r="65" spans="1:10" ht="16.5" customHeight="1" x14ac:dyDescent="0.25">
      <c r="A65" s="34"/>
      <c r="B65" s="46"/>
      <c r="C65" s="28"/>
      <c r="D65" s="29"/>
      <c r="E65" s="29"/>
      <c r="F65" s="29"/>
      <c r="G65" s="29"/>
      <c r="H65" s="29"/>
      <c r="I65" s="29"/>
      <c r="J65" s="29"/>
    </row>
    <row r="66" spans="1:10" ht="15.75" x14ac:dyDescent="0.25">
      <c r="A66" s="34"/>
      <c r="B66" s="46"/>
      <c r="C66" s="28"/>
      <c r="D66" s="28"/>
      <c r="E66" s="28"/>
      <c r="F66" s="29"/>
      <c r="G66" s="28"/>
      <c r="H66" s="28"/>
      <c r="I66" s="28"/>
      <c r="J66" s="29"/>
    </row>
    <row r="67" spans="1:10" ht="15.75" x14ac:dyDescent="0.25">
      <c r="A67" s="34"/>
      <c r="B67" s="46"/>
      <c r="C67" s="28"/>
      <c r="D67" s="28"/>
      <c r="E67" s="28"/>
      <c r="F67" s="29"/>
      <c r="G67" s="28"/>
      <c r="H67" s="28"/>
      <c r="I67" s="29"/>
      <c r="J67" s="29"/>
    </row>
    <row r="68" spans="1:10" ht="15.75" x14ac:dyDescent="0.25">
      <c r="A68" s="34"/>
      <c r="B68" s="46"/>
      <c r="C68" s="28"/>
      <c r="D68" s="28"/>
      <c r="E68" s="28"/>
      <c r="F68" s="29"/>
      <c r="G68" s="28"/>
      <c r="H68" s="29"/>
      <c r="I68" s="28"/>
      <c r="J68" s="29"/>
    </row>
    <row r="69" spans="1:10" ht="15.75" x14ac:dyDescent="0.25">
      <c r="A69" s="34"/>
      <c r="B69" s="46"/>
      <c r="C69" s="28"/>
      <c r="D69" s="28"/>
      <c r="E69" s="28"/>
      <c r="F69" s="29"/>
      <c r="G69" s="28"/>
      <c r="H69" s="29"/>
      <c r="I69" s="29"/>
      <c r="J69" s="29"/>
    </row>
    <row r="70" spans="1:10" ht="15.75" x14ac:dyDescent="0.25">
      <c r="A70" s="34"/>
      <c r="B70" s="46"/>
      <c r="C70" s="28"/>
      <c r="D70" s="48"/>
      <c r="E70" s="28"/>
      <c r="F70" s="29"/>
      <c r="G70" s="28"/>
      <c r="H70" s="28"/>
      <c r="I70" s="28"/>
      <c r="J70" s="29"/>
    </row>
    <row r="71" spans="1:10" ht="15.75" x14ac:dyDescent="0.25">
      <c r="A71" s="34"/>
      <c r="B71" s="46"/>
      <c r="C71" s="28"/>
      <c r="D71" s="28"/>
      <c r="E71" s="28"/>
      <c r="F71" s="29"/>
      <c r="G71" s="28"/>
      <c r="H71" s="28"/>
      <c r="I71" s="28"/>
      <c r="J71" s="29"/>
    </row>
    <row r="72" spans="1:10" ht="15.75" x14ac:dyDescent="0.25">
      <c r="A72" s="34"/>
      <c r="B72" s="46"/>
      <c r="C72" s="28"/>
      <c r="D72" s="28"/>
      <c r="E72" s="28"/>
      <c r="F72" s="29"/>
      <c r="G72" s="28"/>
      <c r="H72" s="29"/>
      <c r="I72" s="28"/>
      <c r="J72" s="29"/>
    </row>
    <row r="73" spans="1:10" ht="15.75" x14ac:dyDescent="0.25">
      <c r="A73" s="34"/>
      <c r="B73" s="46"/>
      <c r="C73" s="28"/>
      <c r="D73" s="29"/>
      <c r="E73" s="28"/>
      <c r="F73" s="28"/>
      <c r="G73" s="28"/>
      <c r="H73" s="28"/>
      <c r="I73" s="28"/>
      <c r="J73" s="29"/>
    </row>
    <row r="74" spans="1:10" ht="15.75" x14ac:dyDescent="0.25">
      <c r="A74" s="34"/>
      <c r="B74" s="46"/>
      <c r="C74" s="28"/>
      <c r="D74" s="28"/>
      <c r="E74" s="28"/>
      <c r="F74" s="29"/>
      <c r="G74" s="28"/>
      <c r="H74" s="28"/>
      <c r="I74" s="28"/>
      <c r="J74" s="29"/>
    </row>
    <row r="75" spans="1:10" ht="15.75" x14ac:dyDescent="0.25">
      <c r="A75" s="34"/>
      <c r="B75" s="46"/>
      <c r="C75" s="28"/>
      <c r="D75" s="28"/>
      <c r="E75" s="28"/>
      <c r="F75" s="29"/>
      <c r="G75" s="28"/>
      <c r="H75" s="28"/>
      <c r="I75" s="28"/>
      <c r="J75" s="29"/>
    </row>
    <row r="76" spans="1:10" ht="15.75" x14ac:dyDescent="0.25">
      <c r="A76" s="34"/>
      <c r="B76" s="46"/>
      <c r="C76" s="28"/>
      <c r="D76" s="28"/>
      <c r="E76" s="28"/>
      <c r="F76" s="29"/>
      <c r="G76" s="28"/>
      <c r="H76" s="28"/>
      <c r="I76" s="28"/>
      <c r="J76" s="29"/>
    </row>
    <row r="77" spans="1:10" ht="15.75" x14ac:dyDescent="0.25">
      <c r="A77" s="34"/>
      <c r="B77" s="46"/>
      <c r="C77" s="28"/>
      <c r="D77" s="28"/>
      <c r="E77" s="28"/>
      <c r="F77" s="29"/>
      <c r="G77" s="28"/>
      <c r="H77" s="28"/>
      <c r="I77" s="28"/>
      <c r="J77" s="29"/>
    </row>
    <row r="78" spans="1:10" ht="15.75" x14ac:dyDescent="0.25">
      <c r="A78" s="34"/>
      <c r="B78" s="49"/>
      <c r="C78" s="28"/>
      <c r="D78" s="28"/>
      <c r="E78" s="28"/>
      <c r="F78" s="29"/>
      <c r="G78" s="28"/>
      <c r="H78" s="28"/>
      <c r="I78" s="28"/>
      <c r="J78" s="28"/>
    </row>
    <row r="79" spans="1:10" ht="15.75" x14ac:dyDescent="0.25">
      <c r="A79" s="34"/>
      <c r="B79" s="45"/>
      <c r="C79" s="28"/>
      <c r="D79" s="28"/>
      <c r="E79" s="28"/>
      <c r="F79" s="29"/>
      <c r="G79" s="28"/>
      <c r="H79" s="28"/>
      <c r="I79" s="28"/>
      <c r="J79" s="28"/>
    </row>
    <row r="80" spans="1:10" ht="15.75" x14ac:dyDescent="0.25">
      <c r="A80" s="34"/>
      <c r="B80" s="45"/>
      <c r="C80" s="28"/>
      <c r="D80" s="28"/>
      <c r="E80" s="28"/>
      <c r="F80" s="29"/>
      <c r="G80" s="28"/>
      <c r="H80" s="28"/>
      <c r="I80" s="28"/>
      <c r="J80" s="28"/>
    </row>
    <row r="81" spans="1:10" ht="15.75" x14ac:dyDescent="0.25">
      <c r="A81" s="34"/>
      <c r="B81" s="45"/>
      <c r="C81" s="28"/>
      <c r="D81" s="28"/>
      <c r="E81" s="28"/>
      <c r="F81" s="29"/>
      <c r="G81" s="28"/>
      <c r="H81" s="28"/>
      <c r="I81" s="28"/>
      <c r="J81" s="29"/>
    </row>
    <row r="82" spans="1:10" ht="15.75" x14ac:dyDescent="0.25">
      <c r="A82" s="34"/>
      <c r="B82" s="45"/>
      <c r="C82" s="28"/>
      <c r="D82" s="28"/>
      <c r="E82" s="28"/>
      <c r="F82" s="29"/>
      <c r="G82" s="28"/>
      <c r="H82" s="28"/>
      <c r="I82" s="28"/>
      <c r="J82" s="29"/>
    </row>
    <row r="83" spans="1:10" ht="15.75" x14ac:dyDescent="0.25">
      <c r="A83" s="34"/>
      <c r="B83" s="45"/>
      <c r="C83" s="28"/>
      <c r="D83" s="28"/>
      <c r="E83" s="28"/>
      <c r="F83" s="29"/>
      <c r="G83" s="28"/>
      <c r="H83" s="28"/>
      <c r="I83" s="28"/>
      <c r="J83" s="28"/>
    </row>
    <row r="84" spans="1:10" ht="15.75" x14ac:dyDescent="0.25">
      <c r="A84" s="34"/>
      <c r="B84" s="45"/>
      <c r="C84" s="28"/>
      <c r="D84" s="28"/>
      <c r="E84" s="28"/>
      <c r="F84" s="29"/>
      <c r="G84" s="28"/>
      <c r="H84" s="28"/>
      <c r="I84" s="28"/>
      <c r="J84" s="28"/>
    </row>
    <row r="85" spans="1:10" ht="15.75" x14ac:dyDescent="0.25">
      <c r="A85" s="34"/>
      <c r="B85" s="45"/>
      <c r="C85" s="28"/>
      <c r="D85" s="28"/>
      <c r="E85" s="28"/>
      <c r="F85" s="29"/>
      <c r="G85" s="28"/>
      <c r="H85" s="28"/>
      <c r="I85" s="28"/>
      <c r="J85" s="28"/>
    </row>
    <row r="86" spans="1:10" ht="15.75" x14ac:dyDescent="0.25">
      <c r="A86" s="34"/>
      <c r="B86" s="46"/>
      <c r="C86" s="32"/>
      <c r="D86" s="33"/>
      <c r="E86" s="33"/>
      <c r="F86" s="29"/>
      <c r="G86" s="29"/>
      <c r="H86" s="29"/>
      <c r="I86" s="29"/>
      <c r="J86" s="29"/>
    </row>
    <row r="87" spans="1:10" ht="15.75" x14ac:dyDescent="0.25">
      <c r="A87" s="34"/>
      <c r="B87" s="46"/>
      <c r="C87" s="28"/>
      <c r="D87" s="28"/>
      <c r="E87" s="28"/>
      <c r="F87" s="29"/>
      <c r="G87" s="28"/>
      <c r="H87" s="28"/>
      <c r="I87" s="28"/>
      <c r="J87" s="28"/>
    </row>
    <row r="88" spans="1:10" ht="15.75" x14ac:dyDescent="0.25">
      <c r="A88" s="34"/>
      <c r="B88" s="46"/>
      <c r="C88" s="28"/>
      <c r="D88" s="28"/>
      <c r="E88" s="28"/>
      <c r="F88" s="29"/>
      <c r="G88" s="28"/>
      <c r="H88" s="28"/>
      <c r="I88" s="28"/>
      <c r="J88" s="28"/>
    </row>
    <row r="89" spans="1:10" ht="15.75" x14ac:dyDescent="0.25">
      <c r="A89" s="34"/>
      <c r="B89" s="46"/>
      <c r="C89" s="28"/>
      <c r="D89" s="28"/>
      <c r="E89" s="28"/>
      <c r="F89" s="29"/>
      <c r="G89" s="28"/>
      <c r="H89" s="28"/>
      <c r="I89" s="28"/>
      <c r="J89" s="28"/>
    </row>
    <row r="90" spans="1:10" ht="15.75" x14ac:dyDescent="0.25">
      <c r="A90" s="34"/>
      <c r="B90" s="45"/>
      <c r="C90" s="28"/>
      <c r="D90" s="28"/>
      <c r="E90" s="28"/>
      <c r="F90" s="29"/>
      <c r="G90" s="28"/>
      <c r="H90" s="28"/>
      <c r="I90" s="28"/>
      <c r="J90" s="28"/>
    </row>
    <row r="91" spans="1:10" ht="15.75" x14ac:dyDescent="0.25">
      <c r="A91" s="34"/>
      <c r="B91" s="45"/>
      <c r="C91" s="28"/>
      <c r="D91" s="28"/>
      <c r="E91" s="28"/>
      <c r="F91" s="29"/>
      <c r="G91" s="28"/>
      <c r="H91" s="28"/>
      <c r="I91" s="28"/>
      <c r="J91" s="28"/>
    </row>
    <row r="92" spans="1:10" ht="15.75" x14ac:dyDescent="0.25">
      <c r="A92" s="34"/>
      <c r="B92" s="45"/>
      <c r="C92" s="28"/>
      <c r="D92" s="33"/>
      <c r="E92" s="33"/>
      <c r="F92" s="29"/>
      <c r="G92" s="29"/>
      <c r="H92" s="50"/>
      <c r="I92" s="29"/>
      <c r="J92" s="29"/>
    </row>
    <row r="93" spans="1:10" ht="15.75" x14ac:dyDescent="0.25">
      <c r="A93" s="34"/>
      <c r="B93" s="45"/>
      <c r="C93" s="28"/>
      <c r="D93" s="29"/>
      <c r="E93" s="28"/>
      <c r="F93" s="29"/>
      <c r="G93" s="28"/>
      <c r="H93" s="28"/>
      <c r="I93" s="28"/>
      <c r="J93" s="29"/>
    </row>
    <row r="94" spans="1:10" ht="15.75" x14ac:dyDescent="0.25">
      <c r="A94" s="34"/>
      <c r="B94" s="45"/>
      <c r="C94" s="28"/>
      <c r="D94" s="29"/>
      <c r="E94" s="28"/>
      <c r="F94" s="29"/>
      <c r="G94" s="28"/>
      <c r="H94" s="28"/>
      <c r="I94" s="28"/>
      <c r="J94" s="29"/>
    </row>
    <row r="95" spans="1:10" ht="15.75" x14ac:dyDescent="0.25">
      <c r="A95" s="34"/>
      <c r="B95" s="45"/>
      <c r="C95" s="28"/>
      <c r="D95" s="28"/>
      <c r="E95" s="28"/>
      <c r="F95" s="29"/>
      <c r="G95" s="28"/>
      <c r="H95" s="29"/>
      <c r="I95" s="29"/>
      <c r="J95" s="29"/>
    </row>
    <row r="96" spans="1:10" ht="15.75" x14ac:dyDescent="0.25">
      <c r="A96" s="34"/>
      <c r="B96" s="45"/>
      <c r="C96" s="28"/>
      <c r="D96" s="28"/>
      <c r="E96" s="28"/>
      <c r="F96" s="29"/>
      <c r="G96" s="28"/>
      <c r="H96" s="28"/>
      <c r="I96" s="28"/>
      <c r="J96" s="29"/>
    </row>
    <row r="97" spans="1:10" ht="15.75" x14ac:dyDescent="0.25">
      <c r="A97" s="34"/>
      <c r="B97" s="45"/>
      <c r="C97" s="28"/>
      <c r="D97" s="28"/>
      <c r="E97" s="28"/>
      <c r="F97" s="29"/>
      <c r="G97" s="28"/>
      <c r="H97" s="29"/>
      <c r="I97" s="28"/>
      <c r="J97" s="29"/>
    </row>
    <row r="98" spans="1:10" ht="15.75" x14ac:dyDescent="0.25">
      <c r="A98" s="34"/>
      <c r="B98" s="45"/>
      <c r="C98" s="28"/>
      <c r="D98" s="29"/>
      <c r="E98" s="28"/>
      <c r="F98" s="28"/>
      <c r="G98" s="28"/>
      <c r="H98" s="29"/>
      <c r="I98" s="29"/>
      <c r="J98" s="29"/>
    </row>
    <row r="99" spans="1:10" ht="15.75" x14ac:dyDescent="0.25">
      <c r="A99" s="34"/>
      <c r="B99" s="45"/>
      <c r="C99" s="28"/>
      <c r="D99" s="28"/>
      <c r="E99" s="28"/>
      <c r="F99" s="29"/>
      <c r="G99" s="28"/>
      <c r="H99" s="28"/>
      <c r="I99" s="28"/>
      <c r="J99" s="29"/>
    </row>
    <row r="100" spans="1:10" ht="15.75" x14ac:dyDescent="0.25">
      <c r="A100" s="34"/>
      <c r="B100" s="45"/>
      <c r="C100" s="28"/>
      <c r="D100" s="29"/>
      <c r="E100" s="29"/>
      <c r="F100" s="29"/>
      <c r="G100" s="29"/>
      <c r="H100" s="29"/>
      <c r="I100" s="29"/>
      <c r="J100" s="29"/>
    </row>
    <row r="101" spans="1:10" ht="15.75" x14ac:dyDescent="0.25">
      <c r="A101" s="34"/>
      <c r="B101" s="45"/>
      <c r="C101" s="28"/>
      <c r="D101" s="29"/>
      <c r="E101" s="28"/>
      <c r="F101" s="29"/>
      <c r="G101" s="28"/>
      <c r="H101" s="28"/>
      <c r="I101" s="28"/>
      <c r="J101" s="29"/>
    </row>
    <row r="102" spans="1:10" ht="15.75" x14ac:dyDescent="0.25">
      <c r="A102" s="34"/>
      <c r="B102" s="45"/>
      <c r="C102" s="28"/>
      <c r="D102" s="28"/>
      <c r="E102" s="28"/>
      <c r="F102" s="29"/>
      <c r="G102" s="28"/>
      <c r="H102" s="29"/>
      <c r="I102" s="28"/>
      <c r="J102" s="29"/>
    </row>
    <row r="103" spans="1:10" ht="15.75" x14ac:dyDescent="0.25">
      <c r="A103" s="34"/>
      <c r="B103" s="45"/>
      <c r="C103" s="28"/>
      <c r="D103" s="28"/>
      <c r="E103" s="28"/>
      <c r="F103" s="28"/>
      <c r="G103" s="28"/>
      <c r="H103" s="29"/>
      <c r="I103" s="29"/>
      <c r="J103" s="29"/>
    </row>
    <row r="104" spans="1:10" ht="15.75" x14ac:dyDescent="0.25">
      <c r="A104" s="34"/>
      <c r="B104" s="45"/>
      <c r="C104" s="28"/>
      <c r="D104" s="29"/>
      <c r="E104" s="28"/>
      <c r="F104" s="28"/>
      <c r="G104" s="28"/>
      <c r="H104" s="28"/>
      <c r="I104" s="28"/>
      <c r="J104" s="29"/>
    </row>
    <row r="105" spans="1:10" ht="15.75" x14ac:dyDescent="0.25">
      <c r="A105" s="34"/>
      <c r="B105" s="45"/>
      <c r="C105" s="28"/>
      <c r="D105" s="28"/>
      <c r="E105" s="28"/>
      <c r="F105" s="29"/>
      <c r="G105" s="28"/>
      <c r="H105" s="28"/>
      <c r="I105" s="28"/>
      <c r="J105" s="29"/>
    </row>
    <row r="106" spans="1:10" ht="15.75" x14ac:dyDescent="0.25">
      <c r="A106" s="34"/>
      <c r="B106" s="45"/>
      <c r="C106" s="28"/>
      <c r="D106" s="28"/>
      <c r="E106" s="28"/>
      <c r="F106" s="29"/>
      <c r="G106" s="28"/>
      <c r="H106" s="28"/>
      <c r="I106" s="28"/>
      <c r="J106" s="29"/>
    </row>
    <row r="107" spans="1:10" ht="15.75" x14ac:dyDescent="0.25">
      <c r="A107" s="34"/>
      <c r="B107" s="45"/>
      <c r="C107" s="28"/>
      <c r="D107" s="28"/>
      <c r="E107" s="28"/>
      <c r="F107" s="29"/>
      <c r="G107" s="28"/>
      <c r="H107" s="28"/>
      <c r="I107" s="28"/>
      <c r="J107" s="29"/>
    </row>
    <row r="108" spans="1:10" ht="15.75" x14ac:dyDescent="0.25">
      <c r="A108" s="34"/>
      <c r="B108" s="45"/>
      <c r="C108" s="28"/>
      <c r="D108" s="28"/>
      <c r="E108" s="28"/>
      <c r="F108" s="29"/>
      <c r="G108" s="28"/>
      <c r="H108" s="28"/>
      <c r="I108" s="28"/>
      <c r="J108" s="29"/>
    </row>
    <row r="109" spans="1:10" ht="15.75" x14ac:dyDescent="0.25">
      <c r="A109" s="34"/>
      <c r="B109" s="45"/>
      <c r="C109" s="28"/>
      <c r="D109" s="28"/>
      <c r="E109" s="28"/>
      <c r="F109" s="29"/>
      <c r="G109" s="28"/>
      <c r="H109" s="28"/>
      <c r="I109" s="28"/>
      <c r="J109" s="28"/>
    </row>
    <row r="110" spans="1:10" ht="15.75" x14ac:dyDescent="0.25">
      <c r="A110" s="34"/>
      <c r="B110" s="45"/>
      <c r="C110" s="28"/>
      <c r="D110" s="30"/>
      <c r="E110" s="30"/>
      <c r="F110" s="29"/>
      <c r="G110" s="28"/>
      <c r="H110" s="28"/>
      <c r="I110" s="28"/>
      <c r="J110" s="28"/>
    </row>
    <row r="111" spans="1:10" x14ac:dyDescent="0.25">
      <c r="A111" s="34"/>
      <c r="B111" s="47"/>
      <c r="C111" s="30"/>
      <c r="D111" s="31"/>
      <c r="E111" s="30"/>
      <c r="F111" s="30"/>
      <c r="G111" s="30"/>
      <c r="H111" s="30"/>
      <c r="I111" s="30"/>
      <c r="J111" s="31"/>
    </row>
    <row r="112" spans="1:10" x14ac:dyDescent="0.25">
      <c r="A112" s="34"/>
      <c r="B112" s="51"/>
      <c r="C112" s="30"/>
      <c r="D112" s="30"/>
      <c r="E112" s="30"/>
      <c r="F112" s="31"/>
      <c r="G112" s="30"/>
      <c r="H112" s="30"/>
      <c r="I112" s="31"/>
      <c r="J112" s="31"/>
    </row>
    <row r="113" spans="1:12" x14ac:dyDescent="0.25">
      <c r="A113" s="34"/>
      <c r="B113" s="51"/>
      <c r="C113" s="30"/>
      <c r="D113" s="30"/>
      <c r="E113" s="30"/>
      <c r="F113" s="31"/>
      <c r="G113" s="30"/>
      <c r="H113" s="30"/>
      <c r="I113" s="30"/>
      <c r="J113" s="31"/>
    </row>
    <row r="114" spans="1:12" x14ac:dyDescent="0.25">
      <c r="A114" s="52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2" x14ac:dyDescent="0.25">
      <c r="A115" s="53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2" x14ac:dyDescent="0.25">
      <c r="A116" s="53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2" x14ac:dyDescent="0.25">
      <c r="A117" s="53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2" x14ac:dyDescent="0.25">
      <c r="A118" s="53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2" x14ac:dyDescent="0.25">
      <c r="A119" s="53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2" x14ac:dyDescent="0.25">
      <c r="A120" s="53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2" x14ac:dyDescent="0.25">
      <c r="A121" s="53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2" x14ac:dyDescent="0.25">
      <c r="A122" s="53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x14ac:dyDescent="0.25">
      <c r="A123" s="53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x14ac:dyDescent="0.25">
      <c r="A124" s="123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x14ac:dyDescent="0.25">
      <c r="A125" s="123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x14ac:dyDescent="0.25">
      <c r="A126" s="123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x14ac:dyDescent="0.25">
      <c r="A127" s="123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x14ac:dyDescent="0.25">
      <c r="A128" s="123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30"/>
      <c r="L129" s="30"/>
    </row>
    <row r="130" spans="1:12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30"/>
      <c r="L130" s="30"/>
    </row>
    <row r="131" spans="1:12" x14ac:dyDescent="0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30"/>
      <c r="L131" s="30"/>
    </row>
    <row r="132" spans="1:12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</sheetData>
  <pageMargins left="0" right="0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4821-D8DE-4F1D-AE55-3C0ACC91CA72}">
  <dimension ref="A1:J37"/>
  <sheetViews>
    <sheetView workbookViewId="0">
      <selection activeCell="G32" sqref="G32"/>
    </sheetView>
  </sheetViews>
  <sheetFormatPr defaultRowHeight="15" x14ac:dyDescent="0.25"/>
  <cols>
    <col min="1" max="1" width="6" customWidth="1"/>
    <col min="2" max="2" width="13.42578125" customWidth="1"/>
    <col min="3" max="3" width="31.7109375" customWidth="1"/>
    <col min="4" max="4" width="12.5703125" customWidth="1"/>
    <col min="5" max="5" width="25.7109375" customWidth="1"/>
  </cols>
  <sheetData>
    <row r="1" spans="1:10" ht="18.75" x14ac:dyDescent="0.3">
      <c r="A1" s="16" t="s">
        <v>0</v>
      </c>
      <c r="B1" s="16"/>
      <c r="C1" s="16"/>
    </row>
    <row r="2" spans="1:10" ht="18.75" x14ac:dyDescent="0.3">
      <c r="A2" s="16" t="s">
        <v>135</v>
      </c>
      <c r="B2" s="16"/>
      <c r="C2" s="16"/>
    </row>
    <row r="3" spans="1:10" ht="18.75" x14ac:dyDescent="0.3">
      <c r="A3" s="16"/>
      <c r="B3" s="16"/>
      <c r="C3" s="16"/>
    </row>
    <row r="4" spans="1:10" ht="18.75" x14ac:dyDescent="0.3">
      <c r="A4" s="14" t="s">
        <v>19</v>
      </c>
      <c r="B4" s="14" t="s">
        <v>7</v>
      </c>
      <c r="C4" s="14" t="s">
        <v>33</v>
      </c>
      <c r="D4" s="14" t="s">
        <v>94</v>
      </c>
      <c r="E4" s="14" t="s">
        <v>130</v>
      </c>
    </row>
    <row r="5" spans="1:10" s="20" customFormat="1" ht="17.25" customHeight="1" x14ac:dyDescent="0.25">
      <c r="A5" s="21">
        <v>1</v>
      </c>
      <c r="B5" s="125">
        <v>44197</v>
      </c>
      <c r="C5" s="22" t="s">
        <v>41</v>
      </c>
      <c r="D5" s="23">
        <v>75</v>
      </c>
      <c r="E5" s="22"/>
      <c r="F5" s="20" t="s">
        <v>95</v>
      </c>
    </row>
    <row r="6" spans="1:10" s="20" customFormat="1" ht="17.25" customHeight="1" x14ac:dyDescent="0.25">
      <c r="A6" s="21">
        <v>2</v>
      </c>
      <c r="B6" s="125">
        <v>44197</v>
      </c>
      <c r="C6" s="22" t="s">
        <v>100</v>
      </c>
      <c r="D6" s="22"/>
      <c r="E6" s="23">
        <v>175</v>
      </c>
    </row>
    <row r="7" spans="1:10" s="20" customFormat="1" ht="17.25" customHeight="1" x14ac:dyDescent="0.25">
      <c r="A7" s="21">
        <v>3</v>
      </c>
      <c r="B7" s="125">
        <v>44197</v>
      </c>
      <c r="C7" s="22" t="s">
        <v>101</v>
      </c>
      <c r="D7" s="22"/>
      <c r="E7" s="23">
        <v>175</v>
      </c>
    </row>
    <row r="8" spans="1:10" s="20" customFormat="1" ht="17.25" customHeight="1" x14ac:dyDescent="0.25">
      <c r="A8" s="21">
        <v>4</v>
      </c>
      <c r="B8" s="125">
        <v>44197</v>
      </c>
      <c r="C8" s="22" t="s">
        <v>102</v>
      </c>
      <c r="D8" s="22"/>
      <c r="E8" s="23">
        <v>175</v>
      </c>
    </row>
    <row r="9" spans="1:10" s="20" customFormat="1" ht="17.25" customHeight="1" x14ac:dyDescent="0.25">
      <c r="A9" s="21">
        <v>5</v>
      </c>
      <c r="B9" s="125">
        <v>44197</v>
      </c>
      <c r="C9" s="22" t="s">
        <v>99</v>
      </c>
      <c r="D9" s="22"/>
      <c r="E9" s="23">
        <v>175</v>
      </c>
    </row>
    <row r="10" spans="1:10" s="20" customFormat="1" ht="17.25" customHeight="1" x14ac:dyDescent="0.25">
      <c r="A10" s="21">
        <v>6</v>
      </c>
      <c r="B10" s="125">
        <v>44197</v>
      </c>
      <c r="C10" s="22" t="s">
        <v>103</v>
      </c>
      <c r="D10" s="22"/>
      <c r="E10" s="23">
        <v>175</v>
      </c>
    </row>
    <row r="11" spans="1:10" s="20" customFormat="1" ht="17.25" customHeight="1" x14ac:dyDescent="0.25">
      <c r="A11" s="21">
        <v>7</v>
      </c>
      <c r="B11" s="125">
        <v>44197</v>
      </c>
      <c r="C11" s="22" t="s">
        <v>104</v>
      </c>
      <c r="D11" s="22"/>
      <c r="E11" s="23">
        <v>175</v>
      </c>
      <c r="J11" s="29"/>
    </row>
    <row r="12" spans="1:10" s="20" customFormat="1" ht="17.25" customHeight="1" x14ac:dyDescent="0.25">
      <c r="A12" s="21">
        <v>8</v>
      </c>
      <c r="B12" s="125">
        <v>44199</v>
      </c>
      <c r="C12" s="22" t="s">
        <v>44</v>
      </c>
      <c r="D12" s="23">
        <v>175</v>
      </c>
      <c r="E12" s="23"/>
    </row>
    <row r="13" spans="1:10" s="20" customFormat="1" ht="17.25" customHeight="1" x14ac:dyDescent="0.25">
      <c r="A13" s="21">
        <v>9</v>
      </c>
      <c r="B13" s="125">
        <v>44199</v>
      </c>
      <c r="C13" s="22" t="s">
        <v>45</v>
      </c>
      <c r="D13" s="23">
        <v>175</v>
      </c>
      <c r="E13" s="23"/>
    </row>
    <row r="14" spans="1:10" s="20" customFormat="1" ht="17.25" customHeight="1" x14ac:dyDescent="0.25">
      <c r="A14" s="21">
        <v>10</v>
      </c>
      <c r="B14" s="125">
        <v>44199</v>
      </c>
      <c r="C14" s="22" t="s">
        <v>98</v>
      </c>
      <c r="D14" s="23"/>
      <c r="E14" s="23">
        <v>175</v>
      </c>
    </row>
    <row r="15" spans="1:10" s="20" customFormat="1" ht="17.25" customHeight="1" x14ac:dyDescent="0.25">
      <c r="A15" s="21">
        <v>11</v>
      </c>
      <c r="B15" s="125">
        <v>44200</v>
      </c>
      <c r="C15" s="22" t="s">
        <v>47</v>
      </c>
      <c r="D15" s="23">
        <v>175</v>
      </c>
      <c r="E15" s="23"/>
    </row>
    <row r="16" spans="1:10" s="20" customFormat="1" ht="17.25" customHeight="1" x14ac:dyDescent="0.25">
      <c r="A16" s="21">
        <v>12</v>
      </c>
      <c r="B16" s="125">
        <v>44233</v>
      </c>
      <c r="C16" s="22" t="s">
        <v>97</v>
      </c>
      <c r="D16" s="23"/>
      <c r="E16" s="23">
        <v>175</v>
      </c>
    </row>
    <row r="17" spans="1:6" s="20" customFormat="1" ht="17.25" customHeight="1" x14ac:dyDescent="0.25">
      <c r="A17" s="21">
        <v>13</v>
      </c>
      <c r="B17" s="125">
        <v>44230</v>
      </c>
      <c r="C17" s="122" t="s">
        <v>79</v>
      </c>
      <c r="D17" s="23">
        <v>175</v>
      </c>
      <c r="E17" s="22"/>
    </row>
    <row r="18" spans="1:6" s="20" customFormat="1" ht="17.25" customHeight="1" x14ac:dyDescent="0.25">
      <c r="A18" s="21">
        <v>14</v>
      </c>
      <c r="B18" s="125">
        <v>44233</v>
      </c>
      <c r="C18" s="22" t="s">
        <v>78</v>
      </c>
      <c r="D18" s="23">
        <v>175</v>
      </c>
      <c r="E18" s="22"/>
    </row>
    <row r="19" spans="1:6" s="20" customFormat="1" ht="17.25" customHeight="1" x14ac:dyDescent="0.25">
      <c r="A19" s="21">
        <v>15</v>
      </c>
      <c r="B19" s="125">
        <v>44262</v>
      </c>
      <c r="C19" s="122" t="s">
        <v>92</v>
      </c>
      <c r="D19" s="23">
        <v>125</v>
      </c>
      <c r="E19" s="23"/>
    </row>
    <row r="20" spans="1:6" s="20" customFormat="1" ht="17.25" customHeight="1" x14ac:dyDescent="0.25">
      <c r="A20" s="21">
        <v>16</v>
      </c>
      <c r="B20" s="125" t="s">
        <v>110</v>
      </c>
      <c r="C20" s="22" t="s">
        <v>96</v>
      </c>
      <c r="D20" s="23"/>
      <c r="E20" s="23">
        <v>175</v>
      </c>
    </row>
    <row r="21" spans="1:6" s="20" customFormat="1" ht="17.25" customHeight="1" x14ac:dyDescent="0.25">
      <c r="A21" s="21">
        <v>17</v>
      </c>
      <c r="B21" s="125">
        <v>44302</v>
      </c>
      <c r="C21" s="22" t="s">
        <v>93</v>
      </c>
      <c r="D21" s="23"/>
      <c r="E21" s="23">
        <v>175</v>
      </c>
    </row>
    <row r="22" spans="1:6" s="20" customFormat="1" ht="17.25" customHeight="1" x14ac:dyDescent="0.25">
      <c r="A22" s="21">
        <v>18</v>
      </c>
      <c r="B22" s="21" t="s">
        <v>117</v>
      </c>
      <c r="C22" s="22" t="s">
        <v>116</v>
      </c>
      <c r="D22" s="23">
        <v>75</v>
      </c>
      <c r="E22" s="23"/>
      <c r="F22" s="20" t="s">
        <v>95</v>
      </c>
    </row>
    <row r="23" spans="1:6" s="20" customFormat="1" ht="17.25" customHeight="1" x14ac:dyDescent="0.25">
      <c r="A23" s="21">
        <v>19</v>
      </c>
      <c r="B23" s="125">
        <v>44363</v>
      </c>
      <c r="C23" s="22" t="s">
        <v>118</v>
      </c>
      <c r="D23" s="23">
        <v>175</v>
      </c>
      <c r="E23" s="23"/>
    </row>
    <row r="24" spans="1:6" s="20" customFormat="1" ht="17.25" customHeight="1" x14ac:dyDescent="0.25">
      <c r="A24" s="21">
        <v>20</v>
      </c>
      <c r="B24" s="125">
        <v>44363</v>
      </c>
      <c r="C24" s="22" t="s">
        <v>121</v>
      </c>
      <c r="D24" s="23">
        <v>175</v>
      </c>
      <c r="E24" s="23"/>
    </row>
    <row r="25" spans="1:6" s="20" customFormat="1" ht="17.25" customHeight="1" x14ac:dyDescent="0.25">
      <c r="A25" s="21">
        <v>21</v>
      </c>
      <c r="B25" s="125">
        <v>44366</v>
      </c>
      <c r="C25" s="22" t="s">
        <v>120</v>
      </c>
      <c r="D25" s="23">
        <v>175</v>
      </c>
      <c r="E25" s="22"/>
    </row>
    <row r="26" spans="1:6" s="20" customFormat="1" ht="17.25" customHeight="1" x14ac:dyDescent="0.25">
      <c r="A26" s="21">
        <v>22</v>
      </c>
      <c r="B26" s="125">
        <v>44382</v>
      </c>
      <c r="C26" s="22" t="s">
        <v>125</v>
      </c>
      <c r="D26" s="22"/>
      <c r="E26" s="23">
        <v>175</v>
      </c>
    </row>
    <row r="27" spans="1:6" s="20" customFormat="1" ht="17.25" customHeight="1" x14ac:dyDescent="0.25">
      <c r="A27" s="21">
        <v>23</v>
      </c>
      <c r="B27" s="125">
        <v>44390</v>
      </c>
      <c r="C27" s="22" t="s">
        <v>124</v>
      </c>
      <c r="D27" s="23">
        <v>75</v>
      </c>
      <c r="E27" s="22"/>
      <c r="F27" s="20" t="s">
        <v>95</v>
      </c>
    </row>
    <row r="28" spans="1:6" s="20" customFormat="1" ht="17.25" customHeight="1" x14ac:dyDescent="0.25">
      <c r="A28" s="21">
        <v>24</v>
      </c>
      <c r="B28" s="125">
        <v>44401</v>
      </c>
      <c r="C28" s="22" t="s">
        <v>126</v>
      </c>
      <c r="D28" s="22"/>
      <c r="E28" s="23">
        <v>175</v>
      </c>
    </row>
    <row r="29" spans="1:6" s="20" customFormat="1" ht="17.25" customHeight="1" x14ac:dyDescent="0.25">
      <c r="A29" s="21">
        <v>25</v>
      </c>
      <c r="B29" s="125">
        <v>44406</v>
      </c>
      <c r="C29" s="122" t="s">
        <v>128</v>
      </c>
      <c r="D29" s="138">
        <v>175</v>
      </c>
      <c r="E29" s="25"/>
    </row>
    <row r="30" spans="1:6" s="20" customFormat="1" ht="17.25" customHeight="1" x14ac:dyDescent="0.25">
      <c r="A30" s="21">
        <v>26</v>
      </c>
      <c r="B30" s="125">
        <v>44412</v>
      </c>
      <c r="C30" s="22" t="s">
        <v>168</v>
      </c>
      <c r="D30" s="23">
        <v>175</v>
      </c>
      <c r="E30" s="22"/>
    </row>
    <row r="31" spans="1:6" s="20" customFormat="1" ht="17.25" customHeight="1" x14ac:dyDescent="0.25">
      <c r="A31" s="21"/>
      <c r="B31" s="21"/>
      <c r="C31" s="22"/>
      <c r="D31" s="22"/>
      <c r="E31" s="22"/>
    </row>
    <row r="32" spans="1:6" s="20" customFormat="1" ht="17.25" customHeight="1" x14ac:dyDescent="0.25">
      <c r="A32" s="21"/>
      <c r="B32" s="21"/>
      <c r="C32" s="22"/>
      <c r="D32" s="22"/>
      <c r="E32" s="22"/>
    </row>
    <row r="33" spans="1:5" s="20" customFormat="1" ht="17.25" customHeight="1" x14ac:dyDescent="0.25">
      <c r="A33" s="21"/>
      <c r="B33" s="21"/>
      <c r="C33" s="24" t="s">
        <v>18</v>
      </c>
      <c r="D33" s="25">
        <f>SUM(D5:D32)</f>
        <v>2100</v>
      </c>
      <c r="E33" s="25">
        <f>SUM(E6:E32)</f>
        <v>2100</v>
      </c>
    </row>
    <row r="36" spans="1:5" ht="15.75" x14ac:dyDescent="0.25">
      <c r="A36" s="27" t="s">
        <v>49</v>
      </c>
      <c r="B36" s="20"/>
      <c r="C36" s="28" t="s">
        <v>50</v>
      </c>
    </row>
    <row r="37" spans="1:5" ht="15.75" x14ac:dyDescent="0.25">
      <c r="A37" s="27"/>
      <c r="B37" s="20"/>
      <c r="C37" s="28" t="s">
        <v>31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A494-969D-4A8D-B1CA-B383BD918A5C}">
  <dimension ref="A1:G111"/>
  <sheetViews>
    <sheetView workbookViewId="0">
      <selection activeCell="H16" sqref="H16"/>
    </sheetView>
  </sheetViews>
  <sheetFormatPr defaultRowHeight="15" x14ac:dyDescent="0.25"/>
  <cols>
    <col min="1" max="1" width="7" customWidth="1"/>
    <col min="2" max="2" width="62.5703125" customWidth="1"/>
    <col min="3" max="3" width="20.42578125" customWidth="1"/>
    <col min="4" max="4" width="14" customWidth="1"/>
    <col min="5" max="5" width="13.28515625" customWidth="1"/>
    <col min="6" max="6" width="16.28515625" customWidth="1"/>
    <col min="7" max="7" width="18.85546875" customWidth="1"/>
  </cols>
  <sheetData>
    <row r="1" spans="1:7" ht="21" x14ac:dyDescent="0.35">
      <c r="A1" s="11" t="s">
        <v>0</v>
      </c>
      <c r="B1" s="11"/>
      <c r="C1" s="11"/>
      <c r="D1" s="11"/>
      <c r="E1" s="11"/>
      <c r="F1" s="11"/>
    </row>
    <row r="2" spans="1:7" ht="21" x14ac:dyDescent="0.35">
      <c r="A2" s="11" t="s">
        <v>131</v>
      </c>
      <c r="B2" s="11"/>
      <c r="C2" s="11"/>
      <c r="D2" s="11"/>
      <c r="E2" s="11"/>
      <c r="F2" s="11"/>
    </row>
    <row r="3" spans="1:7" ht="21" x14ac:dyDescent="0.35">
      <c r="A3" s="11"/>
      <c r="B3" s="11"/>
      <c r="C3" s="11"/>
      <c r="D3" s="11"/>
      <c r="E3" s="11"/>
      <c r="F3" s="11"/>
    </row>
    <row r="4" spans="1:7" ht="23.25" customHeight="1" x14ac:dyDescent="0.3">
      <c r="A4" s="12" t="s">
        <v>19</v>
      </c>
      <c r="B4" s="12" t="s">
        <v>5</v>
      </c>
      <c r="C4" s="12" t="s">
        <v>80</v>
      </c>
      <c r="D4" s="12" t="s">
        <v>81</v>
      </c>
      <c r="E4" s="12" t="s">
        <v>18</v>
      </c>
      <c r="F4" s="13"/>
      <c r="G4" s="13"/>
    </row>
    <row r="5" spans="1:7" ht="23.25" customHeight="1" x14ac:dyDescent="0.3">
      <c r="A5" s="14">
        <v>1</v>
      </c>
      <c r="B5" s="18" t="s">
        <v>51</v>
      </c>
      <c r="C5" s="15">
        <v>100</v>
      </c>
      <c r="D5" s="15"/>
      <c r="E5" s="146">
        <f t="shared" ref="E5:E10" si="0">SUM(C5:D5)</f>
        <v>100</v>
      </c>
    </row>
    <row r="6" spans="1:7" ht="23.25" customHeight="1" x14ac:dyDescent="0.3">
      <c r="A6" s="14">
        <v>2</v>
      </c>
      <c r="B6" s="18" t="s">
        <v>57</v>
      </c>
      <c r="C6" s="15">
        <v>410</v>
      </c>
      <c r="D6" s="15"/>
      <c r="E6" s="148">
        <f t="shared" si="0"/>
        <v>410</v>
      </c>
    </row>
    <row r="7" spans="1:7" ht="23.25" customHeight="1" x14ac:dyDescent="0.3">
      <c r="A7" s="14">
        <v>3</v>
      </c>
      <c r="B7" s="18" t="s">
        <v>52</v>
      </c>
      <c r="C7" s="15">
        <f>2100-175</f>
        <v>1925</v>
      </c>
      <c r="D7" s="15">
        <v>175</v>
      </c>
      <c r="E7" s="145">
        <f t="shared" si="0"/>
        <v>2100</v>
      </c>
    </row>
    <row r="8" spans="1:7" ht="23.25" customHeight="1" x14ac:dyDescent="0.3">
      <c r="A8" s="14">
        <v>4</v>
      </c>
      <c r="B8" s="18" t="s">
        <v>53</v>
      </c>
      <c r="C8" s="15">
        <v>100</v>
      </c>
      <c r="D8" s="15"/>
      <c r="E8" s="148">
        <f t="shared" si="0"/>
        <v>100</v>
      </c>
    </row>
    <row r="9" spans="1:7" ht="23.25" customHeight="1" x14ac:dyDescent="0.3">
      <c r="A9" s="14">
        <v>5</v>
      </c>
      <c r="B9" s="18" t="s">
        <v>86</v>
      </c>
      <c r="C9" s="15">
        <v>1000</v>
      </c>
      <c r="D9" s="15"/>
      <c r="E9" s="148">
        <f t="shared" si="0"/>
        <v>1000</v>
      </c>
    </row>
    <row r="10" spans="1:7" ht="23.25" customHeight="1" x14ac:dyDescent="0.3">
      <c r="A10" s="14">
        <v>6</v>
      </c>
      <c r="B10" s="18" t="s">
        <v>132</v>
      </c>
      <c r="C10" s="15">
        <v>2100</v>
      </c>
      <c r="D10" s="15"/>
      <c r="E10" s="15">
        <f t="shared" si="0"/>
        <v>2100</v>
      </c>
    </row>
    <row r="11" spans="1:7" ht="23.25" customHeight="1" x14ac:dyDescent="0.3">
      <c r="A11" s="14">
        <v>7</v>
      </c>
      <c r="B11" s="18" t="s">
        <v>85</v>
      </c>
      <c r="C11" s="15">
        <v>151</v>
      </c>
      <c r="D11" s="15"/>
      <c r="E11" s="145">
        <f t="shared" ref="E11:E13" si="1">SUM(C11:D11)</f>
        <v>151</v>
      </c>
    </row>
    <row r="12" spans="1:7" ht="23.25" customHeight="1" x14ac:dyDescent="0.3">
      <c r="A12" s="14">
        <v>8</v>
      </c>
      <c r="B12" s="18" t="s">
        <v>87</v>
      </c>
      <c r="C12" s="15">
        <v>500</v>
      </c>
      <c r="D12" s="15">
        <v>500</v>
      </c>
      <c r="E12" s="15">
        <f t="shared" si="1"/>
        <v>1000</v>
      </c>
    </row>
    <row r="13" spans="1:7" ht="23.25" customHeight="1" x14ac:dyDescent="0.3">
      <c r="A13" s="14">
        <v>9</v>
      </c>
      <c r="B13" s="18" t="s">
        <v>115</v>
      </c>
      <c r="C13" s="15">
        <v>100</v>
      </c>
      <c r="D13" s="15"/>
      <c r="E13" s="144">
        <f t="shared" si="1"/>
        <v>100</v>
      </c>
    </row>
    <row r="14" spans="1:7" ht="23.25" customHeight="1" x14ac:dyDescent="0.3">
      <c r="A14" s="14">
        <v>10</v>
      </c>
      <c r="B14" s="18" t="s">
        <v>142</v>
      </c>
      <c r="C14" s="15">
        <v>100</v>
      </c>
      <c r="D14" s="15"/>
      <c r="E14" s="15">
        <f t="shared" ref="E14:E20" si="2">SUM(C14:D14)</f>
        <v>100</v>
      </c>
    </row>
    <row r="15" spans="1:7" ht="23.25" customHeight="1" x14ac:dyDescent="0.3">
      <c r="A15" s="139">
        <v>11</v>
      </c>
      <c r="B15" s="18" t="s">
        <v>140</v>
      </c>
      <c r="C15" s="140">
        <v>5.19</v>
      </c>
      <c r="D15" s="18"/>
      <c r="E15" s="140">
        <f t="shared" si="2"/>
        <v>5.19</v>
      </c>
    </row>
    <row r="16" spans="1:7" ht="23.25" customHeight="1" x14ac:dyDescent="0.3">
      <c r="A16" s="14">
        <v>12</v>
      </c>
      <c r="B16" s="18" t="s">
        <v>149</v>
      </c>
      <c r="C16" s="15">
        <v>100</v>
      </c>
      <c r="D16" s="15"/>
      <c r="E16" s="15">
        <f t="shared" si="2"/>
        <v>100</v>
      </c>
    </row>
    <row r="17" spans="1:6" ht="23.25" customHeight="1" x14ac:dyDescent="0.3">
      <c r="A17" s="14">
        <v>13</v>
      </c>
      <c r="B17" s="18" t="s">
        <v>141</v>
      </c>
      <c r="C17" s="15">
        <v>100</v>
      </c>
      <c r="D17" s="15"/>
      <c r="E17" s="15">
        <f t="shared" si="2"/>
        <v>100</v>
      </c>
    </row>
    <row r="18" spans="1:6" ht="24" customHeight="1" x14ac:dyDescent="0.3">
      <c r="A18" s="14">
        <v>14</v>
      </c>
      <c r="B18" s="147" t="s">
        <v>144</v>
      </c>
      <c r="C18" s="140">
        <v>10274</v>
      </c>
      <c r="D18" s="18"/>
      <c r="E18" s="140">
        <f t="shared" si="2"/>
        <v>10274</v>
      </c>
    </row>
    <row r="19" spans="1:6" ht="23.25" customHeight="1" x14ac:dyDescent="0.3">
      <c r="A19" s="139">
        <v>15</v>
      </c>
      <c r="B19" s="147" t="s">
        <v>119</v>
      </c>
      <c r="C19" s="15">
        <v>100</v>
      </c>
      <c r="D19" s="15"/>
      <c r="E19" s="144">
        <f t="shared" si="2"/>
        <v>100</v>
      </c>
    </row>
    <row r="20" spans="1:6" ht="23.25" customHeight="1" x14ac:dyDescent="0.3">
      <c r="A20" s="139">
        <v>16</v>
      </c>
      <c r="B20" s="18" t="s">
        <v>159</v>
      </c>
      <c r="C20" s="140">
        <v>0.26</v>
      </c>
      <c r="D20" s="4"/>
      <c r="E20" s="140">
        <f t="shared" si="2"/>
        <v>0.26</v>
      </c>
      <c r="F20" s="30"/>
    </row>
    <row r="21" spans="1:6" ht="23.25" customHeight="1" x14ac:dyDescent="0.3">
      <c r="A21" s="139"/>
      <c r="B21" s="12" t="s">
        <v>18</v>
      </c>
      <c r="C21" s="41">
        <f>SUM(C5:C20)</f>
        <v>17065.449999999997</v>
      </c>
      <c r="D21" s="41">
        <f>SUM(D6:D13)</f>
        <v>675</v>
      </c>
      <c r="E21" s="41">
        <f>SUM(E5:E20)</f>
        <v>17740.449999999997</v>
      </c>
      <c r="F21" s="30"/>
    </row>
    <row r="22" spans="1:6" ht="23.25" customHeight="1" x14ac:dyDescent="0.3">
      <c r="A22" s="56"/>
      <c r="B22" s="58" t="s">
        <v>50</v>
      </c>
      <c r="C22" s="58"/>
      <c r="D22" s="57"/>
      <c r="E22" s="58"/>
      <c r="F22" s="30"/>
    </row>
    <row r="23" spans="1:6" ht="23.25" customHeight="1" x14ac:dyDescent="0.3">
      <c r="A23" s="56"/>
      <c r="B23" s="28" t="s">
        <v>31</v>
      </c>
      <c r="C23" s="28"/>
      <c r="D23" s="59"/>
      <c r="E23" s="60"/>
      <c r="F23" s="30"/>
    </row>
    <row r="24" spans="1:6" ht="23.25" customHeight="1" x14ac:dyDescent="0.25">
      <c r="A24" s="27"/>
    </row>
    <row r="25" spans="1:6" ht="23.25" customHeight="1" x14ac:dyDescent="0.25">
      <c r="A25" s="30"/>
      <c r="B25" s="30"/>
      <c r="C25" s="30"/>
      <c r="D25" s="30"/>
      <c r="E25" s="30"/>
    </row>
    <row r="26" spans="1:6" x14ac:dyDescent="0.25">
      <c r="A26" s="30"/>
      <c r="B26" s="30"/>
      <c r="C26" s="30"/>
      <c r="D26" s="30"/>
      <c r="E26" s="30"/>
    </row>
    <row r="27" spans="1:6" x14ac:dyDescent="0.25">
      <c r="A27" s="30"/>
      <c r="B27" s="30"/>
      <c r="C27" s="30"/>
      <c r="D27" s="30"/>
      <c r="E27" s="30"/>
    </row>
    <row r="28" spans="1:6" x14ac:dyDescent="0.25">
      <c r="A28" s="30"/>
      <c r="B28" s="30"/>
      <c r="C28" s="30"/>
      <c r="D28" s="30"/>
      <c r="E28" s="30"/>
    </row>
    <row r="29" spans="1:6" x14ac:dyDescent="0.25">
      <c r="A29" s="30"/>
      <c r="B29" s="30"/>
      <c r="C29" s="30"/>
      <c r="D29" s="30"/>
      <c r="E29" s="30"/>
    </row>
    <row r="30" spans="1:6" x14ac:dyDescent="0.25">
      <c r="A30" s="30"/>
      <c r="B30" s="30"/>
      <c r="C30" s="30"/>
      <c r="D30" s="30"/>
      <c r="E30" s="30"/>
    </row>
    <row r="31" spans="1:6" s="20" customFormat="1" ht="14.25" customHeight="1" x14ac:dyDescent="0.25">
      <c r="A31" s="28"/>
      <c r="B31" s="28"/>
      <c r="C31" s="28"/>
      <c r="D31" s="28"/>
      <c r="E31" s="28"/>
    </row>
    <row r="32" spans="1:6" s="20" customFormat="1" ht="14.25" customHeight="1" x14ac:dyDescent="0.25">
      <c r="A32" s="28"/>
      <c r="B32" s="28"/>
      <c r="C32" s="28"/>
      <c r="D32" s="28"/>
      <c r="E32" s="28"/>
    </row>
    <row r="33" spans="1:5" s="20" customFormat="1" ht="14.25" customHeight="1" x14ac:dyDescent="0.25">
      <c r="A33" s="27"/>
      <c r="B33" s="27"/>
      <c r="C33" s="27"/>
      <c r="D33" s="27"/>
      <c r="E33" s="28"/>
    </row>
    <row r="34" spans="1:5" s="20" customFormat="1" ht="14.25" customHeight="1" x14ac:dyDescent="0.25">
      <c r="A34" s="27"/>
      <c r="B34" s="28"/>
      <c r="C34" s="29"/>
      <c r="D34" s="29"/>
      <c r="E34" s="28"/>
    </row>
    <row r="35" spans="1:5" s="20" customFormat="1" ht="14.25" customHeight="1" x14ac:dyDescent="0.25">
      <c r="A35" s="27"/>
      <c r="B35" s="28"/>
      <c r="C35" s="29"/>
      <c r="D35" s="29"/>
      <c r="E35" s="28"/>
    </row>
    <row r="36" spans="1:5" s="20" customFormat="1" ht="14.25" customHeight="1" x14ac:dyDescent="0.25">
      <c r="A36" s="27"/>
      <c r="B36" s="28"/>
      <c r="C36" s="29"/>
      <c r="D36" s="29"/>
      <c r="E36" s="28"/>
    </row>
    <row r="37" spans="1:5" s="20" customFormat="1" ht="14.25" customHeight="1" x14ac:dyDescent="0.25">
      <c r="A37" s="27"/>
      <c r="B37" s="28"/>
      <c r="C37" s="29"/>
      <c r="D37" s="29"/>
      <c r="E37" s="28"/>
    </row>
    <row r="38" spans="1:5" s="20" customFormat="1" ht="14.25" customHeight="1" x14ac:dyDescent="0.25">
      <c r="A38" s="27"/>
      <c r="B38" s="28"/>
      <c r="C38" s="29"/>
      <c r="D38" s="29"/>
      <c r="E38" s="28"/>
    </row>
    <row r="39" spans="1:5" s="20" customFormat="1" ht="14.25" customHeight="1" x14ac:dyDescent="0.25">
      <c r="A39" s="27"/>
      <c r="B39" s="28"/>
      <c r="C39" s="29"/>
      <c r="D39" s="29"/>
      <c r="E39" s="28"/>
    </row>
    <row r="40" spans="1:5" s="20" customFormat="1" ht="14.25" customHeight="1" x14ac:dyDescent="0.25">
      <c r="A40" s="27"/>
      <c r="B40" s="28"/>
      <c r="C40" s="29"/>
      <c r="D40" s="29"/>
      <c r="E40" s="28"/>
    </row>
    <row r="41" spans="1:5" s="20" customFormat="1" ht="14.25" customHeight="1" x14ac:dyDescent="0.25">
      <c r="A41" s="27"/>
      <c r="B41" s="28"/>
      <c r="C41" s="29"/>
      <c r="D41" s="29"/>
      <c r="E41" s="28"/>
    </row>
    <row r="42" spans="1:5" s="20" customFormat="1" ht="14.25" customHeight="1" x14ac:dyDescent="0.25">
      <c r="A42" s="27"/>
      <c r="B42" s="28"/>
      <c r="C42" s="29"/>
      <c r="D42" s="29"/>
      <c r="E42" s="28"/>
    </row>
    <row r="43" spans="1:5" s="20" customFormat="1" ht="14.25" customHeight="1" x14ac:dyDescent="0.25">
      <c r="A43" s="27"/>
      <c r="B43" s="28"/>
      <c r="C43" s="29"/>
      <c r="D43" s="29"/>
      <c r="E43" s="28"/>
    </row>
    <row r="44" spans="1:5" s="20" customFormat="1" ht="14.25" customHeight="1" x14ac:dyDescent="0.25">
      <c r="A44" s="27"/>
      <c r="B44" s="28"/>
      <c r="C44" s="29"/>
      <c r="D44" s="29"/>
      <c r="E44" s="28"/>
    </row>
    <row r="45" spans="1:5" s="20" customFormat="1" ht="14.25" customHeight="1" x14ac:dyDescent="0.25">
      <c r="A45" s="27"/>
      <c r="B45" s="28"/>
      <c r="C45" s="29"/>
      <c r="D45" s="29"/>
      <c r="E45" s="28"/>
    </row>
    <row r="46" spans="1:5" s="20" customFormat="1" ht="14.25" customHeight="1" x14ac:dyDescent="0.25">
      <c r="A46" s="27"/>
      <c r="B46" s="28"/>
      <c r="C46" s="29"/>
      <c r="D46" s="29"/>
      <c r="E46" s="28"/>
    </row>
    <row r="47" spans="1:5" s="20" customFormat="1" ht="14.25" customHeight="1" x14ac:dyDescent="0.25">
      <c r="A47" s="27"/>
      <c r="B47" s="28"/>
      <c r="C47" s="29"/>
      <c r="D47" s="29"/>
      <c r="E47" s="28"/>
    </row>
    <row r="48" spans="1:5" s="20" customFormat="1" ht="14.25" customHeight="1" x14ac:dyDescent="0.25">
      <c r="A48" s="27"/>
      <c r="B48" s="28"/>
      <c r="C48" s="29"/>
      <c r="D48" s="29"/>
      <c r="E48" s="28"/>
    </row>
    <row r="49" spans="1:5" s="20" customFormat="1" ht="14.25" customHeight="1" x14ac:dyDescent="0.25">
      <c r="A49" s="27"/>
      <c r="B49" s="28"/>
      <c r="C49" s="29"/>
      <c r="D49" s="29"/>
      <c r="E49" s="28"/>
    </row>
    <row r="50" spans="1:5" s="20" customFormat="1" ht="14.25" customHeight="1" x14ac:dyDescent="0.25">
      <c r="A50" s="27"/>
      <c r="B50" s="28"/>
      <c r="C50" s="29"/>
      <c r="D50" s="29"/>
      <c r="E50" s="28"/>
    </row>
    <row r="51" spans="1:5" s="20" customFormat="1" ht="14.25" customHeight="1" x14ac:dyDescent="0.25">
      <c r="A51" s="27"/>
      <c r="B51" s="28"/>
      <c r="C51" s="29"/>
      <c r="D51" s="29"/>
      <c r="E51" s="28"/>
    </row>
    <row r="52" spans="1:5" s="20" customFormat="1" ht="14.25" customHeight="1" x14ac:dyDescent="0.25">
      <c r="A52" s="27"/>
      <c r="B52" s="28"/>
      <c r="C52" s="29"/>
      <c r="D52" s="29"/>
      <c r="E52" s="28"/>
    </row>
    <row r="53" spans="1:5" s="20" customFormat="1" ht="14.25" customHeight="1" x14ac:dyDescent="0.25">
      <c r="A53" s="27"/>
      <c r="B53" s="28"/>
      <c r="C53" s="29"/>
      <c r="D53" s="29"/>
      <c r="E53" s="28"/>
    </row>
    <row r="54" spans="1:5" s="20" customFormat="1" ht="14.25" customHeight="1" x14ac:dyDescent="0.25">
      <c r="A54" s="27"/>
      <c r="B54" s="28"/>
      <c r="C54" s="29"/>
      <c r="D54" s="29"/>
      <c r="E54" s="28"/>
    </row>
    <row r="55" spans="1:5" s="20" customFormat="1" ht="14.25" customHeight="1" x14ac:dyDescent="0.25">
      <c r="A55" s="28"/>
      <c r="B55" s="61"/>
      <c r="C55" s="33"/>
      <c r="D55" s="33"/>
      <c r="E55" s="28"/>
    </row>
    <row r="56" spans="1:5" s="20" customFormat="1" ht="14.25" customHeight="1" x14ac:dyDescent="0.25">
      <c r="A56" s="28"/>
      <c r="B56" s="61"/>
      <c r="C56" s="28"/>
      <c r="D56" s="29"/>
      <c r="E56" s="28"/>
    </row>
    <row r="57" spans="1:5" s="20" customFormat="1" ht="14.25" customHeight="1" x14ac:dyDescent="0.25">
      <c r="A57" s="27"/>
      <c r="B57" s="28"/>
      <c r="C57" s="29"/>
      <c r="D57" s="29"/>
      <c r="E57" s="28"/>
    </row>
    <row r="58" spans="1:5" s="20" customFormat="1" ht="14.25" customHeight="1" x14ac:dyDescent="0.25">
      <c r="A58" s="27"/>
      <c r="B58" s="28"/>
      <c r="C58" s="29"/>
      <c r="D58" s="29"/>
      <c r="E58" s="28"/>
    </row>
    <row r="59" spans="1:5" s="20" customFormat="1" ht="14.25" customHeight="1" x14ac:dyDescent="0.25">
      <c r="A59" s="27"/>
      <c r="B59" s="28"/>
      <c r="C59" s="29"/>
      <c r="D59" s="29"/>
      <c r="E59" s="28"/>
    </row>
    <row r="60" spans="1:5" s="20" customFormat="1" ht="14.25" customHeight="1" x14ac:dyDescent="0.25">
      <c r="A60" s="27"/>
      <c r="B60" s="28"/>
      <c r="C60" s="29"/>
      <c r="D60" s="29"/>
      <c r="E60" s="28"/>
    </row>
    <row r="61" spans="1:5" s="20" customFormat="1" ht="14.25" customHeight="1" x14ac:dyDescent="0.25">
      <c r="A61" s="27"/>
      <c r="B61" s="28"/>
      <c r="C61" s="29"/>
      <c r="D61" s="29"/>
      <c r="E61" s="28"/>
    </row>
    <row r="62" spans="1:5" s="20" customFormat="1" ht="14.25" customHeight="1" x14ac:dyDescent="0.25">
      <c r="A62" s="27"/>
      <c r="B62" s="28"/>
      <c r="C62" s="29"/>
      <c r="D62" s="29"/>
      <c r="E62" s="28"/>
    </row>
    <row r="63" spans="1:5" s="20" customFormat="1" ht="14.25" customHeight="1" x14ac:dyDescent="0.25">
      <c r="A63" s="27"/>
      <c r="B63" s="28"/>
      <c r="C63" s="29"/>
      <c r="D63" s="29"/>
      <c r="E63" s="28"/>
    </row>
    <row r="64" spans="1:5" s="20" customFormat="1" ht="14.25" customHeight="1" x14ac:dyDescent="0.25">
      <c r="A64" s="27"/>
      <c r="B64" s="28"/>
      <c r="C64" s="29"/>
      <c r="D64" s="29"/>
      <c r="E64" s="28"/>
    </row>
    <row r="65" spans="1:5" s="20" customFormat="1" ht="14.25" customHeight="1" x14ac:dyDescent="0.25">
      <c r="A65" s="27"/>
      <c r="B65" s="28"/>
      <c r="C65" s="29"/>
      <c r="D65" s="29"/>
      <c r="E65" s="28"/>
    </row>
    <row r="66" spans="1:5" s="20" customFormat="1" ht="14.25" customHeight="1" x14ac:dyDescent="0.25">
      <c r="A66" s="27"/>
      <c r="B66" s="28"/>
      <c r="C66" s="29"/>
      <c r="D66" s="29"/>
      <c r="E66" s="28"/>
    </row>
    <row r="67" spans="1:5" s="20" customFormat="1" ht="14.25" customHeight="1" x14ac:dyDescent="0.25">
      <c r="A67" s="62"/>
      <c r="B67" s="63"/>
      <c r="C67" s="50"/>
      <c r="D67" s="29"/>
      <c r="E67" s="28"/>
    </row>
    <row r="68" spans="1:5" s="20" customFormat="1" ht="14.25" customHeight="1" x14ac:dyDescent="0.25">
      <c r="A68" s="62"/>
      <c r="B68" s="63"/>
      <c r="C68" s="50"/>
      <c r="D68" s="29"/>
      <c r="E68" s="28"/>
    </row>
    <row r="69" spans="1:5" ht="15.75" x14ac:dyDescent="0.25">
      <c r="A69" s="30"/>
      <c r="B69" s="61"/>
      <c r="C69" s="36"/>
      <c r="D69" s="31"/>
      <c r="E69" s="30"/>
    </row>
    <row r="70" spans="1:5" ht="15.75" x14ac:dyDescent="0.25">
      <c r="A70" s="30"/>
      <c r="B70" s="61"/>
      <c r="C70" s="36"/>
      <c r="D70" s="36"/>
      <c r="E70" s="30"/>
    </row>
    <row r="71" spans="1:5" x14ac:dyDescent="0.25">
      <c r="A71" s="30"/>
      <c r="B71" s="30"/>
      <c r="C71" s="30"/>
      <c r="D71" s="30"/>
      <c r="E71" s="30"/>
    </row>
    <row r="72" spans="1:5" x14ac:dyDescent="0.25">
      <c r="A72" s="30"/>
      <c r="B72" s="30"/>
      <c r="C72" s="30"/>
      <c r="D72" s="30"/>
      <c r="E72" s="30"/>
    </row>
    <row r="73" spans="1:5" x14ac:dyDescent="0.25">
      <c r="A73" s="30"/>
      <c r="B73" s="30"/>
      <c r="C73" s="30"/>
      <c r="D73" s="30"/>
      <c r="E73" s="30"/>
    </row>
    <row r="74" spans="1:5" x14ac:dyDescent="0.25">
      <c r="A74" s="30"/>
      <c r="B74" s="30"/>
      <c r="C74" s="30"/>
      <c r="D74" s="30"/>
      <c r="E74" s="30"/>
    </row>
    <row r="75" spans="1:5" x14ac:dyDescent="0.25">
      <c r="A75" s="30"/>
      <c r="B75" s="30"/>
      <c r="C75" s="30"/>
      <c r="D75" s="30"/>
      <c r="E75" s="30"/>
    </row>
    <row r="76" spans="1:5" ht="15.75" x14ac:dyDescent="0.25">
      <c r="A76" s="28"/>
      <c r="B76" s="28"/>
      <c r="C76" s="28"/>
      <c r="D76" s="30"/>
      <c r="E76" s="30"/>
    </row>
    <row r="77" spans="1:5" ht="15.75" x14ac:dyDescent="0.25">
      <c r="A77" s="28"/>
      <c r="B77" s="28"/>
      <c r="C77" s="28"/>
      <c r="D77" s="30"/>
      <c r="E77" s="30"/>
    </row>
    <row r="78" spans="1:5" ht="15.75" x14ac:dyDescent="0.25">
      <c r="A78" s="61"/>
      <c r="B78" s="61"/>
      <c r="C78" s="61"/>
      <c r="D78" s="61"/>
      <c r="E78" s="30"/>
    </row>
    <row r="79" spans="1:5" x14ac:dyDescent="0.25">
      <c r="A79" s="34"/>
      <c r="B79" s="30"/>
      <c r="C79" s="31"/>
      <c r="D79" s="30"/>
      <c r="E79" s="30"/>
    </row>
    <row r="80" spans="1:5" x14ac:dyDescent="0.25">
      <c r="A80" s="34"/>
      <c r="B80" s="30"/>
      <c r="C80" s="31"/>
      <c r="D80" s="30"/>
      <c r="E80" s="30"/>
    </row>
    <row r="81" spans="1:6" ht="15.75" x14ac:dyDescent="0.25">
      <c r="A81" s="27"/>
      <c r="B81" s="28"/>
      <c r="C81" s="29"/>
      <c r="D81" s="30"/>
      <c r="E81" s="30"/>
    </row>
    <row r="82" spans="1:6" ht="15.75" x14ac:dyDescent="0.25">
      <c r="A82" s="27"/>
      <c r="B82" s="28"/>
      <c r="C82" s="29"/>
      <c r="D82" s="30"/>
      <c r="E82" s="30"/>
    </row>
    <row r="83" spans="1:6" ht="15.75" x14ac:dyDescent="0.25">
      <c r="A83" s="27"/>
      <c r="B83" s="28"/>
      <c r="C83" s="29"/>
      <c r="D83" s="30"/>
      <c r="E83" s="30"/>
      <c r="F83" s="30"/>
    </row>
    <row r="84" spans="1:6" ht="15.75" x14ac:dyDescent="0.25">
      <c r="A84" s="27"/>
      <c r="B84" s="28"/>
      <c r="C84" s="29"/>
      <c r="D84" s="30"/>
      <c r="E84" s="30"/>
      <c r="F84" s="30"/>
    </row>
    <row r="85" spans="1:6" ht="15.75" x14ac:dyDescent="0.25">
      <c r="A85" s="27"/>
      <c r="B85" s="28"/>
      <c r="C85" s="29"/>
      <c r="D85" s="30"/>
      <c r="E85" s="30"/>
      <c r="F85" s="30"/>
    </row>
    <row r="86" spans="1:6" ht="15.75" x14ac:dyDescent="0.25">
      <c r="A86" s="27"/>
      <c r="B86" s="28"/>
      <c r="C86" s="29"/>
      <c r="D86" s="30"/>
      <c r="E86" s="30"/>
      <c r="F86" s="30"/>
    </row>
    <row r="87" spans="1:6" ht="15.75" x14ac:dyDescent="0.25">
      <c r="A87" s="27"/>
      <c r="B87" s="28"/>
      <c r="C87" s="29"/>
      <c r="D87" s="30"/>
      <c r="E87" s="30"/>
      <c r="F87" s="30"/>
    </row>
    <row r="88" spans="1:6" ht="15.75" x14ac:dyDescent="0.25">
      <c r="A88" s="27"/>
      <c r="B88" s="28"/>
      <c r="C88" s="29"/>
      <c r="D88" s="30"/>
      <c r="E88" s="30"/>
      <c r="F88" s="30"/>
    </row>
    <row r="89" spans="1:6" ht="15.75" x14ac:dyDescent="0.25">
      <c r="A89" s="27"/>
      <c r="B89" s="28"/>
      <c r="C89" s="29"/>
      <c r="D89" s="30"/>
      <c r="E89" s="30"/>
      <c r="F89" s="30"/>
    </row>
    <row r="90" spans="1:6" ht="15.75" x14ac:dyDescent="0.25">
      <c r="A90" s="27"/>
      <c r="B90" s="28"/>
      <c r="C90" s="29"/>
      <c r="D90" s="30"/>
      <c r="E90" s="30"/>
      <c r="F90" s="30"/>
    </row>
    <row r="91" spans="1:6" ht="15.75" x14ac:dyDescent="0.25">
      <c r="A91" s="27"/>
      <c r="B91" s="28"/>
      <c r="C91" s="29"/>
      <c r="D91" s="31"/>
      <c r="E91" s="30"/>
      <c r="F91" s="30"/>
    </row>
    <row r="92" spans="1:6" ht="15.75" x14ac:dyDescent="0.25">
      <c r="A92" s="27"/>
      <c r="B92" s="28"/>
      <c r="C92" s="29"/>
      <c r="D92" s="31"/>
      <c r="E92" s="30"/>
      <c r="F92" s="30"/>
    </row>
    <row r="93" spans="1:6" ht="15.75" x14ac:dyDescent="0.25">
      <c r="A93" s="27"/>
      <c r="B93" s="28"/>
      <c r="C93" s="29"/>
      <c r="D93" s="31"/>
      <c r="E93" s="30"/>
      <c r="F93" s="30"/>
    </row>
    <row r="94" spans="1:6" ht="15.75" x14ac:dyDescent="0.25">
      <c r="A94" s="27"/>
      <c r="B94" s="28"/>
      <c r="C94" s="29"/>
      <c r="D94" s="31"/>
      <c r="E94" s="30"/>
      <c r="F94" s="30"/>
    </row>
    <row r="95" spans="1:6" ht="15.75" x14ac:dyDescent="0.25">
      <c r="A95" s="27"/>
      <c r="B95" s="28"/>
      <c r="C95" s="29"/>
      <c r="D95" s="31"/>
      <c r="E95" s="30"/>
      <c r="F95" s="30"/>
    </row>
    <row r="96" spans="1:6" ht="15.75" x14ac:dyDescent="0.25">
      <c r="A96" s="27"/>
      <c r="B96" s="28"/>
      <c r="C96" s="29"/>
      <c r="D96" s="31"/>
      <c r="E96" s="30"/>
      <c r="F96" s="30"/>
    </row>
    <row r="97" spans="1:6" ht="15.75" x14ac:dyDescent="0.25">
      <c r="A97" s="27"/>
      <c r="B97" s="28"/>
      <c r="C97" s="29"/>
      <c r="D97" s="31"/>
      <c r="E97" s="30"/>
      <c r="F97" s="30"/>
    </row>
    <row r="98" spans="1:6" ht="15.75" x14ac:dyDescent="0.25">
      <c r="A98" s="27"/>
      <c r="B98" s="28"/>
      <c r="C98" s="29"/>
      <c r="D98" s="31"/>
      <c r="E98" s="30"/>
      <c r="F98" s="30"/>
    </row>
    <row r="99" spans="1:6" ht="15.75" x14ac:dyDescent="0.25">
      <c r="A99" s="27"/>
      <c r="B99" s="28"/>
      <c r="C99" s="29"/>
      <c r="D99" s="30"/>
      <c r="E99" s="30"/>
      <c r="F99" s="30"/>
    </row>
    <row r="100" spans="1:6" ht="15.75" x14ac:dyDescent="0.25">
      <c r="A100" s="27"/>
      <c r="B100" s="32"/>
      <c r="C100" s="33"/>
      <c r="D100" s="31"/>
      <c r="E100" s="30"/>
      <c r="F100" s="30"/>
    </row>
    <row r="101" spans="1:6" x14ac:dyDescent="0.25">
      <c r="A101" s="34"/>
      <c r="B101" s="30"/>
      <c r="C101" s="31"/>
      <c r="D101" s="30"/>
      <c r="E101" s="30"/>
      <c r="F101" s="30"/>
    </row>
    <row r="102" spans="1:6" x14ac:dyDescent="0.25">
      <c r="A102" s="34"/>
      <c r="B102" s="30"/>
      <c r="C102" s="30"/>
      <c r="D102" s="31"/>
      <c r="E102" s="30"/>
      <c r="F102" s="30"/>
    </row>
    <row r="103" spans="1:6" x14ac:dyDescent="0.25">
      <c r="A103" s="34"/>
      <c r="B103" s="30"/>
      <c r="C103" s="31"/>
      <c r="D103" s="31"/>
      <c r="E103" s="30"/>
      <c r="F103" s="30"/>
    </row>
    <row r="104" spans="1:6" x14ac:dyDescent="0.25">
      <c r="A104" s="34"/>
      <c r="B104" s="30"/>
      <c r="C104" s="30"/>
      <c r="D104" s="31"/>
      <c r="E104" s="30"/>
      <c r="F104" s="30"/>
    </row>
    <row r="105" spans="1:6" x14ac:dyDescent="0.25">
      <c r="A105" s="34"/>
      <c r="B105" s="30"/>
      <c r="C105" s="30"/>
      <c r="D105" s="31"/>
      <c r="E105" s="30"/>
      <c r="F105" s="30"/>
    </row>
    <row r="106" spans="1:6" x14ac:dyDescent="0.25">
      <c r="A106" s="34"/>
      <c r="B106" s="30"/>
      <c r="C106" s="30"/>
      <c r="D106" s="31"/>
      <c r="E106" s="30"/>
      <c r="F106" s="30"/>
    </row>
    <row r="107" spans="1:6" x14ac:dyDescent="0.25">
      <c r="A107" s="30"/>
      <c r="B107" s="30"/>
      <c r="C107" s="30"/>
      <c r="D107" s="30"/>
      <c r="E107" s="30"/>
      <c r="F107" s="30"/>
    </row>
    <row r="108" spans="1:6" x14ac:dyDescent="0.25">
      <c r="A108" s="30"/>
      <c r="B108" s="30"/>
      <c r="C108" s="30"/>
      <c r="D108" s="30"/>
      <c r="E108" s="30"/>
      <c r="F108" s="30"/>
    </row>
    <row r="109" spans="1:6" x14ac:dyDescent="0.25">
      <c r="A109" s="30"/>
      <c r="B109" s="30"/>
      <c r="C109" s="30"/>
      <c r="D109" s="30"/>
      <c r="E109" s="30"/>
      <c r="F109" s="30"/>
    </row>
    <row r="110" spans="1:6" x14ac:dyDescent="0.25">
      <c r="A110" s="30"/>
      <c r="B110" s="35"/>
      <c r="C110" s="36"/>
      <c r="D110" s="36"/>
      <c r="E110" s="30"/>
      <c r="F110" s="30"/>
    </row>
    <row r="111" spans="1:6" x14ac:dyDescent="0.25">
      <c r="A111" s="30"/>
      <c r="B111" s="30"/>
      <c r="C111" s="30"/>
      <c r="D111" s="30"/>
      <c r="E111" s="30"/>
      <c r="F111" s="30"/>
    </row>
  </sheetData>
  <pageMargins left="0" right="0" top="0.5" bottom="0.25" header="0.3" footer="0.3"/>
  <pageSetup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AA7C-9B25-4F39-AB78-AFAF5A3E2C2E}">
  <dimension ref="A1:G22"/>
  <sheetViews>
    <sheetView workbookViewId="0">
      <selection activeCell="G13" sqref="G13"/>
    </sheetView>
  </sheetViews>
  <sheetFormatPr defaultRowHeight="15" x14ac:dyDescent="0.25"/>
  <cols>
    <col min="1" max="1" width="47.5703125" customWidth="1"/>
    <col min="2" max="2" width="14.85546875" customWidth="1"/>
    <col min="3" max="3" width="45.28515625" customWidth="1"/>
    <col min="4" max="4" width="14.28515625" customWidth="1"/>
    <col min="6" max="6" width="14.42578125" customWidth="1"/>
  </cols>
  <sheetData>
    <row r="1" spans="1:7" s="66" customFormat="1" ht="26.25" x14ac:dyDescent="0.4">
      <c r="A1" s="64" t="s">
        <v>0</v>
      </c>
      <c r="B1" s="64"/>
      <c r="C1" s="64"/>
      <c r="D1" s="65"/>
    </row>
    <row r="2" spans="1:7" s="66" customFormat="1" ht="26.25" x14ac:dyDescent="0.4">
      <c r="A2" s="64" t="s">
        <v>133</v>
      </c>
      <c r="B2" s="64"/>
      <c r="C2" s="64"/>
      <c r="D2" s="65"/>
    </row>
    <row r="3" spans="1:7" ht="28.5" x14ac:dyDescent="0.45">
      <c r="A3" s="64" t="s">
        <v>54</v>
      </c>
      <c r="B3" s="64"/>
      <c r="C3" s="64"/>
      <c r="D3" s="67"/>
    </row>
    <row r="4" spans="1:7" ht="21" x14ac:dyDescent="0.35">
      <c r="A4" s="38" t="s">
        <v>21</v>
      </c>
      <c r="B4" s="38" t="s">
        <v>20</v>
      </c>
      <c r="C4" s="38" t="s">
        <v>22</v>
      </c>
      <c r="D4" s="38" t="s">
        <v>20</v>
      </c>
      <c r="G4" s="68"/>
    </row>
    <row r="5" spans="1:7" ht="15.75" x14ac:dyDescent="0.25">
      <c r="A5" s="22" t="s">
        <v>32</v>
      </c>
      <c r="B5" s="23">
        <v>1068.98</v>
      </c>
      <c r="C5" s="22" t="s">
        <v>39</v>
      </c>
      <c r="D5" s="23">
        <v>61.62</v>
      </c>
    </row>
    <row r="6" spans="1:7" ht="15.75" x14ac:dyDescent="0.25">
      <c r="A6" s="4"/>
      <c r="B6" s="4"/>
      <c r="C6" s="22"/>
      <c r="D6" s="23"/>
      <c r="E6" s="19"/>
    </row>
    <row r="7" spans="1:7" ht="15.75" x14ac:dyDescent="0.25">
      <c r="A7" s="22" t="s">
        <v>55</v>
      </c>
      <c r="B7" s="23">
        <v>100</v>
      </c>
      <c r="C7" s="22"/>
      <c r="D7" s="23"/>
    </row>
    <row r="8" spans="1:7" ht="15.75" x14ac:dyDescent="0.25">
      <c r="A8" s="4"/>
      <c r="B8" s="4"/>
      <c r="C8" s="22"/>
      <c r="D8" s="23"/>
    </row>
    <row r="9" spans="1:7" ht="15.75" x14ac:dyDescent="0.25">
      <c r="A9" s="22" t="s">
        <v>56</v>
      </c>
      <c r="B9" s="23">
        <v>2100</v>
      </c>
      <c r="C9" s="22" t="s">
        <v>134</v>
      </c>
      <c r="D9" s="23">
        <v>3558.36</v>
      </c>
    </row>
    <row r="10" spans="1:7" ht="15.75" x14ac:dyDescent="0.25">
      <c r="A10" s="22" t="s">
        <v>83</v>
      </c>
      <c r="B10" s="23">
        <v>351</v>
      </c>
      <c r="C10" s="4"/>
      <c r="D10" s="4"/>
    </row>
    <row r="11" spans="1:7" ht="15.75" x14ac:dyDescent="0.25">
      <c r="A11" s="40" t="s">
        <v>18</v>
      </c>
      <c r="B11" s="69">
        <f>SUM(B5:B10)</f>
        <v>3619.98</v>
      </c>
      <c r="C11" s="40" t="s">
        <v>18</v>
      </c>
      <c r="D11" s="69">
        <f>SUM(D5:D10)</f>
        <v>3619.98</v>
      </c>
    </row>
    <row r="12" spans="1:7" ht="17.25" customHeight="1" x14ac:dyDescent="0.25">
      <c r="A12" s="30"/>
      <c r="B12" s="31"/>
      <c r="C12" s="30"/>
      <c r="D12" s="30"/>
    </row>
    <row r="13" spans="1:7" x14ac:dyDescent="0.25">
      <c r="D13" s="19"/>
      <c r="F13" s="19"/>
    </row>
    <row r="14" spans="1:7" ht="17.25" customHeight="1" x14ac:dyDescent="0.25">
      <c r="D14" s="19"/>
    </row>
    <row r="15" spans="1:7" ht="17.25" customHeight="1" x14ac:dyDescent="0.25">
      <c r="A15" t="s">
        <v>30</v>
      </c>
      <c r="D15" s="19"/>
    </row>
    <row r="16" spans="1:7" ht="17.25" customHeight="1" x14ac:dyDescent="0.25">
      <c r="A16" t="s">
        <v>31</v>
      </c>
    </row>
    <row r="17" spans="1:4" ht="17.25" customHeight="1" x14ac:dyDescent="0.25"/>
    <row r="18" spans="1:4" ht="17.25" customHeight="1" x14ac:dyDescent="0.25"/>
    <row r="19" spans="1:4" ht="15.75" x14ac:dyDescent="0.25">
      <c r="A19" s="20"/>
      <c r="B19" s="70"/>
    </row>
    <row r="20" spans="1:4" ht="15.75" x14ac:dyDescent="0.25">
      <c r="A20" s="20"/>
      <c r="B20" s="70"/>
      <c r="C20" s="20"/>
      <c r="D20" s="70"/>
    </row>
    <row r="21" spans="1:4" ht="15.75" x14ac:dyDescent="0.25">
      <c r="A21" s="20"/>
      <c r="B21" s="70"/>
      <c r="C21" s="20"/>
      <c r="D21" s="20"/>
    </row>
    <row r="22" spans="1:4" ht="15.75" x14ac:dyDescent="0.25">
      <c r="D22" s="20"/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Cash Book 2021</vt:lpstr>
      <vt:lpstr>Consulated T B</vt:lpstr>
      <vt:lpstr>Trial Balance 2021</vt:lpstr>
      <vt:lpstr>Bank Recon. Statement</vt:lpstr>
      <vt:lpstr>Paypal Income 2021</vt:lpstr>
      <vt:lpstr>Members Record2021</vt:lpstr>
      <vt:lpstr>Detail Income 2021</vt:lpstr>
      <vt:lpstr>Paypal Trial Balance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 Bhattarai</dc:creator>
  <cp:lastModifiedBy>Sushma Ghimire</cp:lastModifiedBy>
  <cp:lastPrinted>2021-08-07T18:17:00Z</cp:lastPrinted>
  <dcterms:created xsi:type="dcterms:W3CDTF">2021-01-22T09:42:34Z</dcterms:created>
  <dcterms:modified xsi:type="dcterms:W3CDTF">2021-08-11T01:47:56Z</dcterms:modified>
</cp:coreProperties>
</file>