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  NCNC all AC Trial Balance up " sheetId="1" r:id="rId1"/>
    <sheet name="Cash Book" sheetId="4" r:id="rId2"/>
    <sheet name="Detailsof Income " sheetId="6" r:id="rId3"/>
    <sheet name="T B up to 31st August 20" sheetId="3" r:id="rId4"/>
    <sheet name="Detail Income of paypal" sheetId="5" r:id="rId5"/>
    <sheet name="Paypal Ac T B up to 31st August" sheetId="2" r:id="rId6"/>
    <sheet name="Bank Recon. Statement" sheetId="7" r:id="rId7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7"/>
  <c r="C65" i="6" l="1"/>
  <c r="C66" s="1"/>
  <c r="C53"/>
  <c r="H19" i="5"/>
  <c r="D22" i="3" l="1"/>
  <c r="H37" i="5"/>
  <c r="B10" i="2"/>
  <c r="B13" i="1"/>
  <c r="D10" i="2"/>
  <c r="B17" i="1"/>
  <c r="D37" i="5"/>
  <c r="F37"/>
  <c r="D8" i="1"/>
  <c r="D5"/>
  <c r="D28" s="1"/>
  <c r="J52" i="4" l="1"/>
  <c r="L52"/>
  <c r="K52"/>
  <c r="J51"/>
  <c r="I51"/>
  <c r="I52" s="1"/>
  <c r="D53"/>
  <c r="C53"/>
  <c r="B53"/>
  <c r="A53"/>
  <c r="G37" i="5"/>
  <c r="I34" l="1"/>
  <c r="I35"/>
  <c r="E37" l="1"/>
  <c r="I25"/>
  <c r="I33"/>
  <c r="I32" l="1"/>
  <c r="I31" l="1"/>
  <c r="I30" l="1"/>
  <c r="I29"/>
  <c r="I28" l="1"/>
  <c r="I27" l="1"/>
  <c r="I26" l="1"/>
  <c r="I11" l="1"/>
  <c r="C10" i="6" l="1"/>
  <c r="C9"/>
  <c r="I18" i="5"/>
  <c r="I24"/>
  <c r="C17" i="6" l="1"/>
  <c r="I6" i="5"/>
  <c r="I5"/>
  <c r="I4"/>
  <c r="I7"/>
  <c r="I8"/>
  <c r="I9"/>
  <c r="I12"/>
  <c r="I13"/>
  <c r="I14"/>
  <c r="I15"/>
  <c r="I16"/>
  <c r="I17"/>
  <c r="I20"/>
  <c r="I21"/>
  <c r="I23"/>
  <c r="I37" l="1"/>
  <c r="B16" i="3"/>
  <c r="B15"/>
  <c r="B22" l="1"/>
  <c r="B21" i="1"/>
  <c r="B20"/>
  <c r="B28" l="1"/>
</calcChain>
</file>

<file path=xl/sharedStrings.xml><?xml version="1.0" encoding="utf-8"?>
<sst xmlns="http://schemas.openxmlformats.org/spreadsheetml/2006/main" count="282" uniqueCount="184">
  <si>
    <t>NCNC</t>
  </si>
  <si>
    <t>Income</t>
  </si>
  <si>
    <t>Amount</t>
  </si>
  <si>
    <t>Expenses</t>
  </si>
  <si>
    <t>Opening Balance 31st Dec 2019</t>
  </si>
  <si>
    <t>A/C No. 4500 ( Paypal)</t>
  </si>
  <si>
    <t xml:space="preserve">A/C No.  1886 ( Main) </t>
  </si>
  <si>
    <t xml:space="preserve">A/C No. 2082 ( School) </t>
  </si>
  <si>
    <t>A/C No. 4477  (C D )</t>
  </si>
  <si>
    <t xml:space="preserve">A/C No. 1166( Community Center) </t>
  </si>
  <si>
    <t>Last Year Deposit Received</t>
  </si>
  <si>
    <t>Nepal School Reg. Fee Income</t>
  </si>
  <si>
    <t>Nepal School Reg. Fee Income ( Paypal )</t>
  </si>
  <si>
    <t>Membership Income</t>
  </si>
  <si>
    <t>NCAAT</t>
  </si>
  <si>
    <t>Donation Received  ( Holi Event)</t>
  </si>
  <si>
    <t>Interest Income</t>
  </si>
  <si>
    <t>Nepali School Expenses</t>
  </si>
  <si>
    <t>Covid-19 Relif Fund</t>
  </si>
  <si>
    <t>Bank Charge ( Cheque issued ) 2082</t>
  </si>
  <si>
    <t>Paypal Charge</t>
  </si>
  <si>
    <t>Total</t>
  </si>
  <si>
    <t>Perpared By Shiva Bhattarai</t>
  </si>
  <si>
    <t>Treasurer NCNC</t>
  </si>
  <si>
    <t>Membership Income ( Paypal )</t>
  </si>
  <si>
    <t>American online G F Inc</t>
  </si>
  <si>
    <t xml:space="preserve">Nepal School Reg. Fee Income </t>
  </si>
  <si>
    <t xml:space="preserve">Membership Income </t>
  </si>
  <si>
    <t>Paypal A/C Balance   31st August 2020</t>
  </si>
  <si>
    <t>Interest Income ( A/C No. 4477 )</t>
  </si>
  <si>
    <t>Donation Received ( main A/C ) Tanka Ghimire</t>
  </si>
  <si>
    <t>A/C No. 1886</t>
  </si>
  <si>
    <t>A/C No.2082</t>
  </si>
  <si>
    <t>A/C No. 4477</t>
  </si>
  <si>
    <t>A/C No.1166</t>
  </si>
  <si>
    <t>Particular</t>
  </si>
  <si>
    <t>V.No</t>
  </si>
  <si>
    <t>Date</t>
  </si>
  <si>
    <t>Ch.No.</t>
  </si>
  <si>
    <t>Opening Balance</t>
  </si>
  <si>
    <t>15-A</t>
  </si>
  <si>
    <t>15-B</t>
  </si>
  <si>
    <t>Amazon Smile NCNC</t>
  </si>
  <si>
    <t>InterestIncome</t>
  </si>
  <si>
    <t>Office Max</t>
  </si>
  <si>
    <t>Donation Received ( Tanka P G )</t>
  </si>
  <si>
    <t>Ananda Fhimire</t>
  </si>
  <si>
    <t>Prem Pradhan</t>
  </si>
  <si>
    <t>Last Year Deposit Ret.</t>
  </si>
  <si>
    <t>This Year Deposit Ret.</t>
  </si>
  <si>
    <t>Cheque Issued ( Bank Charge)</t>
  </si>
  <si>
    <t>Holi Sponser Received</t>
  </si>
  <si>
    <t>2614/15</t>
  </si>
  <si>
    <t>Town of Morrisville</t>
  </si>
  <si>
    <t>JI Teckwonde Academy</t>
  </si>
  <si>
    <t>Closing Balance ( Bank)</t>
  </si>
  <si>
    <t>Total expenses</t>
  </si>
  <si>
    <t>S.N</t>
  </si>
  <si>
    <t>Name</t>
  </si>
  <si>
    <t>Net Income</t>
  </si>
  <si>
    <t>Yogendra Gautam</t>
  </si>
  <si>
    <t>Mahakali Poudel ( Sandeep)</t>
  </si>
  <si>
    <t>Chakra Chaulagain</t>
  </si>
  <si>
    <t>Sudip Sigdel</t>
  </si>
  <si>
    <t>Bhaban Pradhan</t>
  </si>
  <si>
    <t>Saurya Neupane ( SandeeP)</t>
  </si>
  <si>
    <t>Saugat Neupane ( Sanseep)</t>
  </si>
  <si>
    <t>Sunita Dev</t>
  </si>
  <si>
    <t>Pankaj Sah</t>
  </si>
  <si>
    <t>Wanda Torres</t>
  </si>
  <si>
    <t>Phadindra Neupane</t>
  </si>
  <si>
    <t>Krishna Kumarakalva</t>
  </si>
  <si>
    <t>Ramesh Koirala</t>
  </si>
  <si>
    <t>Shankha Lamichhane</t>
  </si>
  <si>
    <t>Gita Poudel</t>
  </si>
  <si>
    <t>Everest Wireless</t>
  </si>
  <si>
    <t xml:space="preserve">American Online G F </t>
  </si>
  <si>
    <t>Membership</t>
  </si>
  <si>
    <t>Donation</t>
  </si>
  <si>
    <t>School Reg Fee</t>
  </si>
  <si>
    <t>Donation Received ( Susanta Karki)</t>
  </si>
  <si>
    <t>Donatiopn Received ( Susanta Karki)</t>
  </si>
  <si>
    <t>Ghanashyam Pathak</t>
  </si>
  <si>
    <t>School Reg. fee</t>
  </si>
  <si>
    <t>Donation Received  Tanka Ghimire</t>
  </si>
  <si>
    <t>Amazon Smile</t>
  </si>
  <si>
    <t>amazon Smile</t>
  </si>
  <si>
    <t>Ananda Ghimire</t>
  </si>
  <si>
    <t>Donation Received ( Susanta</t>
  </si>
  <si>
    <t>Thakur Karkee</t>
  </si>
  <si>
    <t>School Reg.Fee Income</t>
  </si>
  <si>
    <t>A/C 2082 ( School )</t>
  </si>
  <si>
    <t>Nirmala  Rajbhandari</t>
  </si>
  <si>
    <t>Shashi Sharma</t>
  </si>
  <si>
    <t>Pawan Bhanjada</t>
  </si>
  <si>
    <t>American online G F Inc  (Paypal)</t>
  </si>
  <si>
    <t>Anna Deo</t>
  </si>
  <si>
    <t>Deepak Bhandari</t>
  </si>
  <si>
    <t>Jhon Poudel</t>
  </si>
  <si>
    <t>Dharma Raj Pantha</t>
  </si>
  <si>
    <t>Ram Poudel</t>
  </si>
  <si>
    <t>Kamal Kafle</t>
  </si>
  <si>
    <t>Batu Sharma Kuikule</t>
  </si>
  <si>
    <t>Prabhakar Bastola</t>
  </si>
  <si>
    <t>Donation Received</t>
  </si>
  <si>
    <t>Sangalo Greeting  Paypal</t>
  </si>
  <si>
    <t xml:space="preserve">Sangalo Greeting  </t>
  </si>
  <si>
    <t>30A</t>
  </si>
  <si>
    <t>30B</t>
  </si>
  <si>
    <t>Sangalo Greeting Income</t>
  </si>
  <si>
    <t>Kumod Dhital</t>
  </si>
  <si>
    <t>Bhagabati Manandar Pnta</t>
  </si>
  <si>
    <t>Dharani Restaurent</t>
  </si>
  <si>
    <t>Shiva Sharma</t>
  </si>
  <si>
    <t>Grifftin Printing</t>
  </si>
  <si>
    <t>Walmart</t>
  </si>
  <si>
    <t>36A</t>
  </si>
  <si>
    <t>36B</t>
  </si>
  <si>
    <t>36C</t>
  </si>
  <si>
    <t>Emergency Fund Donation</t>
  </si>
  <si>
    <t>40A</t>
  </si>
  <si>
    <t>40B</t>
  </si>
  <si>
    <t>40C</t>
  </si>
  <si>
    <t>Sangalo and other Expenses</t>
  </si>
  <si>
    <t>Donation Received ( Kumod Dhital )</t>
  </si>
  <si>
    <t>Donation Received Emergency Fund( Shreekanta Gtm)</t>
  </si>
  <si>
    <t>Sangalo Adversiment Amt. Received</t>
  </si>
  <si>
    <t>Sangalo and Other expenses</t>
  </si>
  <si>
    <t xml:space="preserve">D0nation Received Emergency Fund </t>
  </si>
  <si>
    <t>Emegency fund Donation Received ( Shreekanta Gautam)</t>
  </si>
  <si>
    <t>Rabindra Karki ( Check)</t>
  </si>
  <si>
    <t>Ananda Ghimire ( Check)</t>
  </si>
  <si>
    <t>Balkrishna Upadhay(check)</t>
  </si>
  <si>
    <t>Shiva Bhattarai (Check)</t>
  </si>
  <si>
    <t>Shree K Gautam Check)</t>
  </si>
  <si>
    <t>Madhav Bhattarai ( Cash)</t>
  </si>
  <si>
    <t>Traingal Cricket( Cash)</t>
  </si>
  <si>
    <t>Bhagabati Neupane ( Check)</t>
  </si>
  <si>
    <t>Laxmi Poudel Cash)</t>
  </si>
  <si>
    <t>Yogendra gautam ( Paypal</t>
  </si>
  <si>
    <t>Sandeep Poudel ( Paypal)</t>
  </si>
  <si>
    <t>Nirmala Raj Bhandari ( Paypal)</t>
  </si>
  <si>
    <t>Nirmala Raj Bhandari ( cash)</t>
  </si>
  <si>
    <t>Anna Deo ( Paypal)</t>
  </si>
  <si>
    <t>Deepak Bhandari ( Paupal)</t>
  </si>
  <si>
    <t>Jhon Poudel ( Paupal)</t>
  </si>
  <si>
    <t>Dharma Raj Pantha (Paypal)</t>
  </si>
  <si>
    <t>Ram Poudel ( Paypal)</t>
  </si>
  <si>
    <t>Kamal Kafle ( Paypal)</t>
  </si>
  <si>
    <t>Prem Pradhan ( Paypal)</t>
  </si>
  <si>
    <t>Batu Sharma Kuikule ( Paypal )</t>
  </si>
  <si>
    <t>Name ( Personal Greeting)</t>
  </si>
  <si>
    <t>Corner Stone</t>
  </si>
  <si>
    <t>Chatham Grocery ( Patel )</t>
  </si>
  <si>
    <t>Cifine Concwpts Ins( Eastside realty)</t>
  </si>
  <si>
    <t>New York Life Insurance ( Krishna Pokheral)</t>
  </si>
  <si>
    <t>Libewrty tax ( Rabindra Karki)</t>
  </si>
  <si>
    <t>Real Tringle Properties ( Joe Mathew)</t>
  </si>
  <si>
    <t>Gorkha Bhachck ( Kabab &amp; Cary)</t>
  </si>
  <si>
    <t>Trangle Research</t>
  </si>
  <si>
    <t>Khann Jewallers</t>
  </si>
  <si>
    <t>G Total</t>
  </si>
  <si>
    <t>Details of Sangalo Income</t>
  </si>
  <si>
    <t xml:space="preserve"> ( Advertisement Income )</t>
  </si>
  <si>
    <t>Sangalo Advertieiment  Income</t>
  </si>
  <si>
    <t>Balance as per Cash Book</t>
  </si>
  <si>
    <t>Balance as per Pass Book( Bank Statement)</t>
  </si>
  <si>
    <t>Check No</t>
  </si>
  <si>
    <t>Less: Check Issued but not presented for payment</t>
  </si>
  <si>
    <t>Perpared By: Shiva Bhattarai</t>
  </si>
  <si>
    <t>NCNC Trial Balance 1st Jan to 4th Nov 2020 (All bank A/C and paypal )</t>
  </si>
  <si>
    <t>NCNC CASH BOOK UP TO 4th Nov 2020</t>
  </si>
  <si>
    <t>NCNC Details  income  1st Jan to 4th Nov 2020</t>
  </si>
  <si>
    <t>NCNC Trial Balance 1st Jan to 4th nov 2020</t>
  </si>
  <si>
    <t>NCNC Detail income of Paypal A/C 1st Jan to 4th Nov 2020</t>
  </si>
  <si>
    <t>NCNC Paypal Account Trial Balance 1st Jan to 4th Nov 2020</t>
  </si>
  <si>
    <t>Greeting Sangalo</t>
  </si>
  <si>
    <t>Sangalo Advertisement Income</t>
  </si>
  <si>
    <t>NCNC Bank Reconcilition Statement Up To 4th Nov 2020 Main  A/C 1886</t>
  </si>
  <si>
    <t>Sangalo Greetting</t>
  </si>
  <si>
    <t>Sangalo Advertisement</t>
  </si>
  <si>
    <t xml:space="preserve">Greeting ( Sangalo) </t>
  </si>
  <si>
    <t xml:space="preserve">Sangalo Advertisement </t>
  </si>
  <si>
    <t>Bank Balance up to 04 November 2020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</si>
</sst>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2" fontId="4" fillId="0" borderId="1" xfId="0" applyNumberFormat="1" applyFont="1" applyBorder="1"/>
    <xf numFmtId="0" fontId="4" fillId="0" borderId="2" xfId="0" applyFont="1" applyFill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6" fillId="0" borderId="2" xfId="0" applyFont="1" applyFill="1" applyBorder="1"/>
    <xf numFmtId="2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Fill="1" applyBorder="1"/>
    <xf numFmtId="2" fontId="6" fillId="0" borderId="1" xfId="0" applyNumberFormat="1" applyFont="1" applyFill="1" applyBorder="1"/>
    <xf numFmtId="0" fontId="4" fillId="0" borderId="1" xfId="0" applyFont="1" applyFill="1" applyBorder="1"/>
    <xf numFmtId="2" fontId="4" fillId="0" borderId="1" xfId="0" applyNumberFormat="1" applyFont="1" applyFill="1" applyBorder="1"/>
    <xf numFmtId="0" fontId="0" fillId="0" borderId="1" xfId="0" applyBorder="1"/>
    <xf numFmtId="0" fontId="4" fillId="0" borderId="0" xfId="0" applyFont="1" applyBorder="1"/>
    <xf numFmtId="2" fontId="4" fillId="0" borderId="0" xfId="0" applyNumberFormat="1" applyFont="1" applyBorder="1"/>
    <xf numFmtId="0" fontId="0" fillId="0" borderId="0" xfId="0" applyBorder="1"/>
    <xf numFmtId="0" fontId="4" fillId="0" borderId="0" xfId="0" applyFont="1" applyFill="1" applyBorder="1"/>
    <xf numFmtId="2" fontId="4" fillId="0" borderId="0" xfId="0" applyNumberFormat="1" applyFont="1" applyFill="1" applyBorder="1"/>
    <xf numFmtId="2" fontId="0" fillId="0" borderId="0" xfId="0" applyNumberFormat="1"/>
    <xf numFmtId="0" fontId="6" fillId="0" borderId="0" xfId="0" applyFont="1" applyFill="1" applyBorder="1"/>
    <xf numFmtId="2" fontId="6" fillId="0" borderId="0" xfId="0" applyNumberFormat="1" applyFont="1" applyFill="1" applyBorder="1"/>
    <xf numFmtId="0" fontId="0" fillId="0" borderId="1" xfId="0" applyFont="1" applyBorder="1"/>
    <xf numFmtId="0" fontId="8" fillId="0" borderId="0" xfId="0" applyFont="1"/>
    <xf numFmtId="0" fontId="9" fillId="0" borderId="0" xfId="0" applyFont="1"/>
    <xf numFmtId="2" fontId="0" fillId="0" borderId="1" xfId="0" applyNumberFormat="1" applyBorder="1"/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/>
    <xf numFmtId="2" fontId="11" fillId="0" borderId="1" xfId="0" applyNumberFormat="1" applyFont="1" applyBorder="1"/>
    <xf numFmtId="0" fontId="11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2" fontId="14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2" fillId="0" borderId="0" xfId="0" applyFont="1" applyBorder="1"/>
    <xf numFmtId="2" fontId="12" fillId="0" borderId="0" xfId="0" applyNumberFormat="1" applyFont="1" applyBorder="1"/>
    <xf numFmtId="2" fontId="13" fillId="0" borderId="0" xfId="0" applyNumberFormat="1" applyFont="1" applyBorder="1"/>
    <xf numFmtId="0" fontId="15" fillId="0" borderId="1" xfId="0" applyFont="1" applyBorder="1"/>
    <xf numFmtId="2" fontId="15" fillId="0" borderId="1" xfId="0" applyNumberFormat="1" applyFont="1" applyBorder="1"/>
    <xf numFmtId="2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center"/>
    </xf>
    <xf numFmtId="2" fontId="16" fillId="0" borderId="1" xfId="0" applyNumberFormat="1" applyFont="1" applyFill="1" applyBorder="1"/>
    <xf numFmtId="0" fontId="1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/>
    <xf numFmtId="0" fontId="4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12" fillId="0" borderId="0" xfId="0" applyFont="1"/>
    <xf numFmtId="0" fontId="12" fillId="0" borderId="9" xfId="0" applyFont="1" applyBorder="1"/>
    <xf numFmtId="0" fontId="12" fillId="0" borderId="10" xfId="0" applyFont="1" applyBorder="1"/>
    <xf numFmtId="2" fontId="10" fillId="0" borderId="11" xfId="0" applyNumberFormat="1" applyFont="1" applyBorder="1"/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2" fontId="10" fillId="0" borderId="1" xfId="0" applyNumberFormat="1" applyFont="1" applyBorder="1"/>
    <xf numFmtId="0" fontId="12" fillId="0" borderId="4" xfId="0" applyFont="1" applyBorder="1"/>
    <xf numFmtId="0" fontId="12" fillId="0" borderId="5" xfId="0" applyFont="1" applyBorder="1"/>
    <xf numFmtId="0" fontId="10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1" fillId="0" borderId="0" xfId="0" applyFont="1"/>
    <xf numFmtId="0" fontId="11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Fill="1" applyBorder="1"/>
    <xf numFmtId="0" fontId="5" fillId="0" borderId="1" xfId="0" applyFont="1" applyBorder="1"/>
    <xf numFmtId="0" fontId="4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sqref="A1:D1"/>
    </sheetView>
  </sheetViews>
  <sheetFormatPr defaultRowHeight="15"/>
  <cols>
    <col min="1" max="1" width="47.5703125" customWidth="1"/>
    <col min="2" max="2" width="14.85546875" customWidth="1"/>
    <col min="3" max="3" width="45.28515625" customWidth="1"/>
    <col min="4" max="4" width="14.28515625" customWidth="1"/>
  </cols>
  <sheetData>
    <row r="1" spans="1:6" s="28" customFormat="1" ht="18" customHeight="1">
      <c r="A1" s="72" t="s">
        <v>170</v>
      </c>
      <c r="B1" s="72"/>
      <c r="C1" s="72"/>
      <c r="D1" s="72"/>
    </row>
    <row r="2" spans="1:6" s="28" customFormat="1" ht="18" customHeight="1">
      <c r="A2" s="27"/>
      <c r="B2" s="27"/>
      <c r="C2" s="27"/>
      <c r="D2" s="27"/>
    </row>
    <row r="3" spans="1:6" ht="17.25" customHeight="1">
      <c r="A3" s="2" t="s">
        <v>1</v>
      </c>
      <c r="B3" s="2" t="s">
        <v>2</v>
      </c>
      <c r="C3" s="2" t="s">
        <v>3</v>
      </c>
      <c r="D3" s="2" t="s">
        <v>2</v>
      </c>
    </row>
    <row r="4" spans="1:6" ht="17.25" customHeight="1">
      <c r="A4" s="4" t="s">
        <v>4</v>
      </c>
      <c r="B4" s="5"/>
      <c r="C4" s="4"/>
      <c r="D4" s="4"/>
    </row>
    <row r="5" spans="1:6" ht="17.25" customHeight="1">
      <c r="A5" s="4" t="s">
        <v>6</v>
      </c>
      <c r="B5" s="6">
        <v>63124.959999999999</v>
      </c>
      <c r="C5" s="4" t="s">
        <v>17</v>
      </c>
      <c r="D5" s="6">
        <f>3276.75+524.91+269.82+1300</f>
        <v>5371.48</v>
      </c>
    </row>
    <row r="6" spans="1:6" ht="17.25" customHeight="1">
      <c r="A6" s="4" t="s">
        <v>7</v>
      </c>
      <c r="B6" s="6">
        <v>20612.099999999999</v>
      </c>
      <c r="C6" s="4" t="s">
        <v>18</v>
      </c>
      <c r="D6" s="6">
        <v>332.11</v>
      </c>
    </row>
    <row r="7" spans="1:6" ht="17.25" customHeight="1">
      <c r="A7" s="4" t="s">
        <v>8</v>
      </c>
      <c r="B7" s="6">
        <v>2633.08</v>
      </c>
      <c r="C7" s="4" t="s">
        <v>19</v>
      </c>
      <c r="D7" s="6">
        <v>27.09</v>
      </c>
    </row>
    <row r="8" spans="1:6" ht="17.25" customHeight="1">
      <c r="A8" s="4" t="s">
        <v>9</v>
      </c>
      <c r="B8" s="6">
        <v>14266.75</v>
      </c>
      <c r="C8" s="4" t="s">
        <v>123</v>
      </c>
      <c r="D8" s="6">
        <f>56.47+127.74+600+3465.04+143.72</f>
        <v>4392.97</v>
      </c>
    </row>
    <row r="9" spans="1:6" ht="17.25" customHeight="1">
      <c r="A9" s="10" t="s">
        <v>5</v>
      </c>
      <c r="B9" s="11">
        <v>480.41</v>
      </c>
      <c r="C9" s="12" t="s">
        <v>20</v>
      </c>
      <c r="D9" s="11">
        <v>75.69</v>
      </c>
      <c r="F9" s="23"/>
    </row>
    <row r="10" spans="1:6" ht="17.25" customHeight="1">
      <c r="A10" s="4" t="s">
        <v>10</v>
      </c>
      <c r="B10" s="6">
        <v>1587</v>
      </c>
      <c r="C10" s="8" t="s">
        <v>183</v>
      </c>
      <c r="D10" s="6"/>
    </row>
    <row r="11" spans="1:6" ht="17.25" customHeight="1">
      <c r="A11" s="4" t="s">
        <v>11</v>
      </c>
      <c r="B11" s="6">
        <v>1300</v>
      </c>
      <c r="C11" s="4" t="s">
        <v>6</v>
      </c>
      <c r="D11" s="6">
        <v>72185.710000000006</v>
      </c>
    </row>
    <row r="12" spans="1:6" ht="17.25" customHeight="1">
      <c r="A12" s="12" t="s">
        <v>12</v>
      </c>
      <c r="B12" s="11">
        <v>150</v>
      </c>
      <c r="C12" s="4" t="s">
        <v>7</v>
      </c>
      <c r="D12" s="6">
        <v>16513.53</v>
      </c>
    </row>
    <row r="13" spans="1:6" ht="17.25" customHeight="1">
      <c r="A13" s="4" t="s">
        <v>13</v>
      </c>
      <c r="B13" s="6">
        <f>6750+175+350</f>
        <v>7275</v>
      </c>
      <c r="C13" s="4" t="s">
        <v>8</v>
      </c>
      <c r="D13" s="6">
        <v>2645.4</v>
      </c>
    </row>
    <row r="14" spans="1:6" ht="17.25" customHeight="1">
      <c r="A14" s="13" t="s">
        <v>24</v>
      </c>
      <c r="B14" s="11">
        <v>2525</v>
      </c>
      <c r="C14" s="4" t="s">
        <v>9</v>
      </c>
      <c r="D14" s="6">
        <v>14266.75</v>
      </c>
    </row>
    <row r="15" spans="1:6" ht="17.25" customHeight="1">
      <c r="A15" s="4" t="s">
        <v>14</v>
      </c>
      <c r="B15" s="6">
        <v>500</v>
      </c>
      <c r="C15" s="13" t="s">
        <v>5</v>
      </c>
      <c r="D15" s="11">
        <v>3539.72</v>
      </c>
    </row>
    <row r="16" spans="1:6" ht="17.25" customHeight="1">
      <c r="A16" s="13" t="s">
        <v>105</v>
      </c>
      <c r="B16" s="14">
        <v>420</v>
      </c>
      <c r="C16" s="4"/>
      <c r="D16" s="6"/>
    </row>
    <row r="17" spans="1:4" ht="17.25" customHeight="1">
      <c r="A17" s="15" t="s">
        <v>106</v>
      </c>
      <c r="B17" s="16">
        <f>200+265</f>
        <v>465</v>
      </c>
      <c r="C17" s="17"/>
      <c r="D17" s="17"/>
    </row>
    <row r="18" spans="1:4" ht="17.25" customHeight="1">
      <c r="A18" s="4" t="s">
        <v>15</v>
      </c>
      <c r="B18" s="6">
        <v>600</v>
      </c>
      <c r="C18" s="17"/>
      <c r="D18" s="17"/>
    </row>
    <row r="19" spans="1:4" ht="17.25" customHeight="1">
      <c r="A19" s="15" t="s">
        <v>30</v>
      </c>
      <c r="B19" s="16">
        <v>25</v>
      </c>
      <c r="C19" s="4"/>
      <c r="D19" s="6"/>
    </row>
    <row r="20" spans="1:4" ht="17.25" customHeight="1">
      <c r="A20" s="4" t="s">
        <v>85</v>
      </c>
      <c r="B20" s="6">
        <f>11.79+7.04</f>
        <v>18.829999999999998</v>
      </c>
      <c r="C20" s="4"/>
      <c r="D20" s="4"/>
    </row>
    <row r="21" spans="1:4" ht="17.25" customHeight="1">
      <c r="A21" s="4" t="s">
        <v>16</v>
      </c>
      <c r="B21" s="6">
        <f>10.12+2.2</f>
        <v>12.32</v>
      </c>
      <c r="C21" s="4"/>
      <c r="D21" s="4"/>
    </row>
    <row r="22" spans="1:4" ht="15.75">
      <c r="A22" s="13" t="s">
        <v>95</v>
      </c>
      <c r="B22" s="14">
        <v>15</v>
      </c>
      <c r="C22" s="4"/>
      <c r="D22" s="4"/>
    </row>
    <row r="23" spans="1:4" ht="15.75">
      <c r="A23" s="13" t="s">
        <v>124</v>
      </c>
      <c r="B23" s="14">
        <v>25</v>
      </c>
      <c r="C23" s="17"/>
      <c r="D23" s="17"/>
    </row>
    <row r="24" spans="1:4">
      <c r="A24" s="17" t="s">
        <v>81</v>
      </c>
      <c r="B24" s="29">
        <v>10</v>
      </c>
      <c r="C24" s="17"/>
      <c r="D24" s="17"/>
    </row>
    <row r="25" spans="1:4">
      <c r="A25" s="43" t="s">
        <v>125</v>
      </c>
      <c r="B25" s="44">
        <v>105</v>
      </c>
      <c r="C25" s="17"/>
      <c r="D25" s="17"/>
    </row>
    <row r="26" spans="1:4">
      <c r="A26" s="17" t="s">
        <v>126</v>
      </c>
      <c r="B26" s="29">
        <v>3200</v>
      </c>
      <c r="C26" s="17"/>
      <c r="D26" s="17"/>
    </row>
    <row r="27" spans="1:4">
      <c r="A27" s="17"/>
      <c r="B27" s="17"/>
      <c r="C27" s="17"/>
      <c r="D27" s="17"/>
    </row>
    <row r="28" spans="1:4" ht="15.75">
      <c r="A28" s="8" t="s">
        <v>21</v>
      </c>
      <c r="B28" s="9">
        <f>SUM(B5:B27)</f>
        <v>119350.45000000001</v>
      </c>
      <c r="C28" s="8" t="s">
        <v>21</v>
      </c>
      <c r="D28" s="9">
        <f>SUM(D5:D27)</f>
        <v>119350.45</v>
      </c>
    </row>
    <row r="29" spans="1:4">
      <c r="B29" s="23"/>
      <c r="D29" s="23"/>
    </row>
    <row r="30" spans="1:4">
      <c r="A30" t="s">
        <v>22</v>
      </c>
      <c r="D30" s="23"/>
    </row>
    <row r="31" spans="1:4">
      <c r="A31" t="s">
        <v>23</v>
      </c>
    </row>
  </sheetData>
  <mergeCells count="1">
    <mergeCell ref="A1:D1"/>
  </mergeCells>
  <pageMargins left="1" right="1" top="0.75" bottom="0" header="0.5" footer="0.5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6"/>
  <sheetViews>
    <sheetView zoomScale="80" zoomScaleNormal="80" workbookViewId="0">
      <selection activeCell="R49" sqref="R49"/>
    </sheetView>
  </sheetViews>
  <sheetFormatPr defaultRowHeight="15.75"/>
  <cols>
    <col min="1" max="1" width="27.28515625" style="5" bestFit="1" customWidth="1"/>
    <col min="2" max="2" width="14" style="5" bestFit="1" customWidth="1"/>
    <col min="3" max="3" width="14.5703125" style="5" bestFit="1" customWidth="1"/>
    <col min="4" max="4" width="14" style="5" bestFit="1" customWidth="1"/>
    <col min="5" max="5" width="31.5703125" style="5" bestFit="1" customWidth="1"/>
    <col min="6" max="6" width="6.42578125" style="5" bestFit="1" customWidth="1"/>
    <col min="7" max="7" width="13" style="5" bestFit="1" customWidth="1"/>
    <col min="8" max="8" width="8.7109375" style="5" bestFit="1" customWidth="1"/>
    <col min="9" max="9" width="14.5703125" style="5" bestFit="1" customWidth="1"/>
    <col min="10" max="10" width="14" style="5" bestFit="1" customWidth="1"/>
    <col min="11" max="11" width="14.5703125" style="5" bestFit="1" customWidth="1"/>
    <col min="12" max="12" width="14" style="5" bestFit="1" customWidth="1"/>
    <col min="13" max="16384" width="9.140625" style="5"/>
  </cols>
  <sheetData>
    <row r="1" spans="1:12">
      <c r="A1" s="73" t="s">
        <v>171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>
      <c r="A2" s="8" t="s">
        <v>31</v>
      </c>
      <c r="B2" s="8" t="s">
        <v>32</v>
      </c>
      <c r="C2" s="8" t="s">
        <v>33</v>
      </c>
      <c r="D2" s="8" t="s">
        <v>34</v>
      </c>
      <c r="E2" s="8" t="s">
        <v>35</v>
      </c>
      <c r="F2" s="8" t="s">
        <v>36</v>
      </c>
      <c r="G2" s="8" t="s">
        <v>37</v>
      </c>
      <c r="H2" s="8" t="s">
        <v>38</v>
      </c>
      <c r="I2" s="8" t="s">
        <v>31</v>
      </c>
      <c r="J2" s="8" t="s">
        <v>32</v>
      </c>
      <c r="K2" s="8" t="s">
        <v>33</v>
      </c>
      <c r="L2" s="8" t="s">
        <v>34</v>
      </c>
    </row>
    <row r="3" spans="1:12">
      <c r="A3" s="9">
        <v>63124.959999999999</v>
      </c>
      <c r="B3" s="9">
        <v>20612.099999999999</v>
      </c>
      <c r="C3" s="9">
        <v>2633.08</v>
      </c>
      <c r="D3" s="9">
        <v>14266.75</v>
      </c>
      <c r="E3" s="70" t="s">
        <v>39</v>
      </c>
      <c r="F3" s="70"/>
      <c r="G3" s="70"/>
      <c r="H3" s="70"/>
      <c r="I3" s="70"/>
      <c r="J3" s="70"/>
      <c r="K3" s="70"/>
      <c r="L3" s="70"/>
    </row>
    <row r="4" spans="1:12">
      <c r="A4" s="6"/>
      <c r="B4" s="6"/>
      <c r="C4" s="6"/>
      <c r="D4" s="6"/>
      <c r="E4" s="4" t="s">
        <v>54</v>
      </c>
      <c r="F4" s="31">
        <v>1</v>
      </c>
      <c r="G4" s="36">
        <v>43839</v>
      </c>
      <c r="H4" s="31">
        <v>1071</v>
      </c>
      <c r="I4" s="4"/>
      <c r="J4" s="6">
        <v>910</v>
      </c>
      <c r="K4" s="4"/>
      <c r="L4" s="4"/>
    </row>
    <row r="5" spans="1:12">
      <c r="A5" s="6"/>
      <c r="B5" s="6"/>
      <c r="C5" s="6"/>
      <c r="D5" s="6"/>
      <c r="E5" s="4" t="s">
        <v>47</v>
      </c>
      <c r="F5" s="31">
        <v>2</v>
      </c>
      <c r="G5" s="36">
        <v>43841</v>
      </c>
      <c r="H5" s="31">
        <v>1072</v>
      </c>
      <c r="I5" s="4"/>
      <c r="J5" s="6">
        <v>1543.79</v>
      </c>
      <c r="K5" s="4"/>
      <c r="L5" s="4"/>
    </row>
    <row r="6" spans="1:12">
      <c r="A6" s="6"/>
      <c r="B6" s="6"/>
      <c r="C6" s="6"/>
      <c r="D6" s="6"/>
      <c r="E6" s="4" t="s">
        <v>89</v>
      </c>
      <c r="F6" s="31">
        <v>3</v>
      </c>
      <c r="G6" s="36">
        <v>43850</v>
      </c>
      <c r="H6" s="31">
        <v>2611</v>
      </c>
      <c r="I6" s="6">
        <v>1420</v>
      </c>
      <c r="J6" s="6"/>
      <c r="K6" s="4"/>
      <c r="L6" s="4"/>
    </row>
    <row r="7" spans="1:12">
      <c r="A7" s="6">
        <v>350</v>
      </c>
      <c r="B7" s="6"/>
      <c r="C7" s="6"/>
      <c r="D7" s="6"/>
      <c r="E7" s="4" t="s">
        <v>13</v>
      </c>
      <c r="F7" s="31">
        <v>4</v>
      </c>
      <c r="G7" s="36">
        <v>43852</v>
      </c>
      <c r="H7" s="31"/>
      <c r="I7" s="6"/>
      <c r="J7" s="6"/>
      <c r="K7" s="4"/>
      <c r="L7" s="4"/>
    </row>
    <row r="8" spans="1:12">
      <c r="A8" s="6"/>
      <c r="B8" s="6"/>
      <c r="C8" s="6"/>
      <c r="D8" s="6"/>
      <c r="E8" s="4" t="s">
        <v>47</v>
      </c>
      <c r="F8" s="31">
        <v>5</v>
      </c>
      <c r="G8" s="36">
        <v>43852</v>
      </c>
      <c r="H8" s="31">
        <v>1073</v>
      </c>
      <c r="I8" s="6"/>
      <c r="J8" s="6">
        <v>205.8</v>
      </c>
      <c r="K8" s="4"/>
      <c r="L8" s="4"/>
    </row>
    <row r="9" spans="1:12">
      <c r="A9" s="6"/>
      <c r="B9" s="6"/>
      <c r="C9" s="6"/>
      <c r="D9" s="6"/>
      <c r="E9" s="4" t="s">
        <v>87</v>
      </c>
      <c r="F9" s="31">
        <v>6</v>
      </c>
      <c r="G9" s="36">
        <v>43855</v>
      </c>
      <c r="H9" s="31">
        <v>2612</v>
      </c>
      <c r="I9" s="6">
        <v>725</v>
      </c>
      <c r="J9" s="6"/>
      <c r="K9" s="4"/>
      <c r="L9" s="4"/>
    </row>
    <row r="10" spans="1:12">
      <c r="A10" s="6"/>
      <c r="B10" s="6">
        <v>1300</v>
      </c>
      <c r="C10" s="6"/>
      <c r="D10" s="6"/>
      <c r="E10" s="4" t="s">
        <v>90</v>
      </c>
      <c r="F10" s="31">
        <v>7</v>
      </c>
      <c r="G10" s="36">
        <v>43860</v>
      </c>
      <c r="H10" s="31"/>
      <c r="I10" s="6"/>
      <c r="J10" s="6"/>
      <c r="K10" s="4"/>
      <c r="L10" s="4"/>
    </row>
    <row r="11" spans="1:12">
      <c r="A11" s="6"/>
      <c r="B11" s="6"/>
      <c r="C11" s="6"/>
      <c r="D11" s="6"/>
      <c r="E11" s="4" t="s">
        <v>53</v>
      </c>
      <c r="F11" s="31">
        <v>8</v>
      </c>
      <c r="G11" s="36">
        <v>43875</v>
      </c>
      <c r="H11" s="31">
        <v>2613</v>
      </c>
      <c r="I11" s="6">
        <v>100</v>
      </c>
      <c r="J11" s="6"/>
      <c r="K11" s="4"/>
      <c r="L11" s="4"/>
    </row>
    <row r="12" spans="1:12">
      <c r="A12" s="6">
        <v>500</v>
      </c>
      <c r="B12" s="6"/>
      <c r="C12" s="6"/>
      <c r="D12" s="6"/>
      <c r="E12" s="4" t="s">
        <v>14</v>
      </c>
      <c r="F12" s="31">
        <v>9</v>
      </c>
      <c r="G12" s="36">
        <v>43875</v>
      </c>
      <c r="H12" s="31"/>
      <c r="I12" s="6"/>
      <c r="J12" s="6"/>
      <c r="K12" s="4"/>
      <c r="L12" s="4"/>
    </row>
    <row r="13" spans="1:12">
      <c r="A13" s="6"/>
      <c r="B13" s="6"/>
      <c r="C13" s="6"/>
      <c r="D13" s="6"/>
      <c r="E13" s="4" t="s">
        <v>53</v>
      </c>
      <c r="F13" s="31">
        <v>10</v>
      </c>
      <c r="G13" s="36">
        <v>43878</v>
      </c>
      <c r="H13" s="31" t="s">
        <v>52</v>
      </c>
      <c r="I13" s="6">
        <v>304</v>
      </c>
      <c r="J13" s="6"/>
      <c r="K13" s="4"/>
      <c r="L13" s="4"/>
    </row>
    <row r="14" spans="1:12">
      <c r="A14" s="6"/>
      <c r="B14" s="6"/>
      <c r="C14" s="6"/>
      <c r="D14" s="6"/>
      <c r="E14" s="4" t="s">
        <v>47</v>
      </c>
      <c r="F14" s="31">
        <v>11</v>
      </c>
      <c r="G14" s="36">
        <v>43880</v>
      </c>
      <c r="H14" s="31">
        <v>1074</v>
      </c>
      <c r="I14" s="6"/>
      <c r="J14" s="6">
        <v>212.43</v>
      </c>
      <c r="K14" s="4"/>
      <c r="L14" s="4"/>
    </row>
    <row r="15" spans="1:12">
      <c r="A15" s="6">
        <v>600</v>
      </c>
      <c r="B15" s="6"/>
      <c r="C15" s="6"/>
      <c r="D15" s="6"/>
      <c r="E15" s="4" t="s">
        <v>51</v>
      </c>
      <c r="F15" s="31">
        <v>12</v>
      </c>
      <c r="G15" s="36">
        <v>43888</v>
      </c>
      <c r="H15" s="31"/>
      <c r="I15" s="6"/>
      <c r="J15" s="6"/>
      <c r="K15" s="4"/>
      <c r="L15" s="4"/>
    </row>
    <row r="16" spans="1:12">
      <c r="A16" s="6"/>
      <c r="B16" s="6"/>
      <c r="C16" s="6"/>
      <c r="D16" s="6"/>
      <c r="E16" s="4" t="s">
        <v>50</v>
      </c>
      <c r="F16" s="31">
        <v>13</v>
      </c>
      <c r="G16" s="36">
        <v>43855</v>
      </c>
      <c r="H16" s="31"/>
      <c r="I16" s="6"/>
      <c r="J16" s="6">
        <v>27.09</v>
      </c>
      <c r="K16" s="4"/>
      <c r="L16" s="4"/>
    </row>
    <row r="17" spans="1:12">
      <c r="A17" s="6">
        <v>2549</v>
      </c>
      <c r="B17" s="6"/>
      <c r="C17" s="6"/>
      <c r="D17" s="6"/>
      <c r="E17" s="4" t="s">
        <v>49</v>
      </c>
      <c r="F17" s="31">
        <v>14</v>
      </c>
      <c r="G17" s="36">
        <v>43958</v>
      </c>
      <c r="H17" s="31"/>
      <c r="I17" s="6"/>
      <c r="J17" s="6"/>
      <c r="K17" s="4"/>
      <c r="L17" s="4"/>
    </row>
    <row r="18" spans="1:12">
      <c r="A18" s="6">
        <v>1587</v>
      </c>
      <c r="B18" s="6"/>
      <c r="C18" s="6"/>
      <c r="D18" s="6"/>
      <c r="E18" s="4" t="s">
        <v>48</v>
      </c>
      <c r="F18" s="31" t="s">
        <v>40</v>
      </c>
      <c r="G18" s="36">
        <v>43958</v>
      </c>
      <c r="H18" s="31"/>
      <c r="I18" s="6"/>
      <c r="J18" s="6"/>
      <c r="K18" s="4"/>
      <c r="L18" s="4"/>
    </row>
    <row r="19" spans="1:12">
      <c r="A19" s="6">
        <v>75</v>
      </c>
      <c r="B19" s="6"/>
      <c r="C19" s="6"/>
      <c r="D19" s="6"/>
      <c r="E19" s="4" t="s">
        <v>13</v>
      </c>
      <c r="F19" s="31" t="s">
        <v>41</v>
      </c>
      <c r="G19" s="36">
        <v>43958</v>
      </c>
      <c r="H19" s="31"/>
      <c r="I19" s="6"/>
      <c r="J19" s="6"/>
      <c r="K19" s="4"/>
      <c r="L19" s="4"/>
    </row>
    <row r="20" spans="1:12">
      <c r="A20" s="6"/>
      <c r="B20" s="6"/>
      <c r="C20" s="6">
        <v>10.119999999999999</v>
      </c>
      <c r="D20" s="6"/>
      <c r="E20" s="4" t="s">
        <v>16</v>
      </c>
      <c r="F20" s="31">
        <v>16</v>
      </c>
      <c r="G20" s="36">
        <v>43976</v>
      </c>
      <c r="H20" s="31"/>
      <c r="I20" s="6"/>
      <c r="J20" s="6"/>
      <c r="K20" s="4"/>
      <c r="L20" s="4"/>
    </row>
    <row r="21" spans="1:12">
      <c r="A21" s="6">
        <v>11.79</v>
      </c>
      <c r="B21" s="6"/>
      <c r="C21" s="6"/>
      <c r="D21" s="6"/>
      <c r="E21" s="4" t="s">
        <v>42</v>
      </c>
      <c r="F21" s="31">
        <v>17</v>
      </c>
      <c r="G21" s="36">
        <v>43978</v>
      </c>
      <c r="H21" s="31"/>
      <c r="I21" s="6"/>
      <c r="J21" s="6"/>
      <c r="K21" s="4"/>
      <c r="L21" s="4"/>
    </row>
    <row r="22" spans="1:12">
      <c r="A22" s="6"/>
      <c r="B22" s="6"/>
      <c r="C22" s="6"/>
      <c r="D22" s="6"/>
      <c r="E22" s="4" t="s">
        <v>87</v>
      </c>
      <c r="F22" s="31">
        <v>18</v>
      </c>
      <c r="G22" s="36">
        <v>43999</v>
      </c>
      <c r="H22" s="31">
        <v>2616</v>
      </c>
      <c r="I22" s="6">
        <v>184.31</v>
      </c>
      <c r="J22" s="6"/>
      <c r="K22" s="4"/>
      <c r="L22" s="4"/>
    </row>
    <row r="23" spans="1:12">
      <c r="A23" s="6"/>
      <c r="B23" s="6"/>
      <c r="C23" s="6"/>
      <c r="D23" s="6"/>
      <c r="E23" s="4" t="s">
        <v>87</v>
      </c>
      <c r="F23" s="31">
        <v>19</v>
      </c>
      <c r="G23" s="36">
        <v>43998</v>
      </c>
      <c r="H23" s="31">
        <v>1075</v>
      </c>
      <c r="I23" s="6"/>
      <c r="J23" s="6">
        <v>404.73</v>
      </c>
      <c r="K23" s="4"/>
      <c r="L23" s="4"/>
    </row>
    <row r="24" spans="1:12">
      <c r="A24" s="6"/>
      <c r="B24" s="6"/>
      <c r="C24" s="6"/>
      <c r="D24" s="6"/>
      <c r="E24" s="4" t="s">
        <v>47</v>
      </c>
      <c r="F24" s="71">
        <v>20</v>
      </c>
      <c r="G24" s="36">
        <v>44000</v>
      </c>
      <c r="H24" s="31">
        <v>2617</v>
      </c>
      <c r="I24" s="6">
        <v>147.80000000000001</v>
      </c>
      <c r="J24" s="6"/>
      <c r="K24" s="4"/>
      <c r="L24" s="4"/>
    </row>
    <row r="25" spans="1:12">
      <c r="A25" s="6"/>
      <c r="B25" s="6"/>
      <c r="C25" s="6"/>
      <c r="D25" s="6"/>
      <c r="E25" s="4" t="s">
        <v>46</v>
      </c>
      <c r="F25" s="71">
        <v>21</v>
      </c>
      <c r="G25" s="36">
        <v>44026</v>
      </c>
      <c r="H25" s="31">
        <v>1076</v>
      </c>
      <c r="I25" s="6"/>
      <c r="J25" s="6">
        <v>524.91</v>
      </c>
      <c r="K25" s="4"/>
      <c r="L25" s="4"/>
    </row>
    <row r="26" spans="1:12">
      <c r="A26" s="6">
        <v>1925</v>
      </c>
      <c r="B26" s="6"/>
      <c r="C26" s="6"/>
      <c r="D26" s="6"/>
      <c r="E26" s="4" t="s">
        <v>13</v>
      </c>
      <c r="F26" s="71">
        <v>22</v>
      </c>
      <c r="G26" s="36">
        <v>44067</v>
      </c>
      <c r="H26" s="31"/>
      <c r="I26" s="6"/>
      <c r="J26" s="6"/>
      <c r="K26" s="4"/>
      <c r="L26" s="4"/>
    </row>
    <row r="27" spans="1:12">
      <c r="A27" s="6">
        <v>25</v>
      </c>
      <c r="B27" s="6"/>
      <c r="C27" s="6"/>
      <c r="D27" s="6"/>
      <c r="E27" s="4" t="s">
        <v>45</v>
      </c>
      <c r="F27" s="71">
        <v>23</v>
      </c>
      <c r="G27" s="36">
        <v>44067</v>
      </c>
      <c r="H27" s="31"/>
      <c r="I27" s="6"/>
      <c r="J27" s="6"/>
      <c r="K27" s="4"/>
      <c r="L27" s="4"/>
    </row>
    <row r="28" spans="1:12">
      <c r="A28" s="6"/>
      <c r="B28" s="6"/>
      <c r="C28" s="6"/>
      <c r="D28" s="6"/>
      <c r="E28" s="4" t="s">
        <v>44</v>
      </c>
      <c r="F28" s="71">
        <v>24</v>
      </c>
      <c r="G28" s="36">
        <v>44069</v>
      </c>
      <c r="H28" s="31">
        <v>2619</v>
      </c>
      <c r="I28" s="6">
        <v>56.47</v>
      </c>
      <c r="J28" s="6"/>
      <c r="K28" s="4"/>
      <c r="L28" s="4"/>
    </row>
    <row r="29" spans="1:12">
      <c r="A29" s="6"/>
      <c r="B29" s="6"/>
      <c r="C29" s="6">
        <v>2.2000000000000002</v>
      </c>
      <c r="D29" s="6"/>
      <c r="E29" s="4" t="s">
        <v>43</v>
      </c>
      <c r="F29" s="71">
        <v>25</v>
      </c>
      <c r="G29" s="36">
        <v>44074</v>
      </c>
      <c r="H29" s="31"/>
      <c r="I29" s="6"/>
      <c r="J29" s="6"/>
      <c r="K29" s="4"/>
      <c r="L29" s="4"/>
    </row>
    <row r="30" spans="1:12">
      <c r="A30" s="6">
        <v>7.04</v>
      </c>
      <c r="B30" s="6"/>
      <c r="C30" s="6"/>
      <c r="D30" s="6"/>
      <c r="E30" s="4" t="s">
        <v>42</v>
      </c>
      <c r="F30" s="71">
        <v>26</v>
      </c>
      <c r="G30" s="36">
        <v>44074</v>
      </c>
      <c r="H30" s="31"/>
      <c r="I30" s="6"/>
      <c r="J30" s="6"/>
      <c r="K30" s="4"/>
      <c r="L30" s="4"/>
    </row>
    <row r="31" spans="1:12">
      <c r="A31" s="6">
        <v>4400</v>
      </c>
      <c r="B31" s="6"/>
      <c r="C31" s="6"/>
      <c r="D31" s="6"/>
      <c r="E31" s="4" t="s">
        <v>13</v>
      </c>
      <c r="F31" s="71">
        <v>27</v>
      </c>
      <c r="G31" s="36">
        <v>44074</v>
      </c>
      <c r="H31" s="31"/>
      <c r="I31" s="6"/>
      <c r="J31" s="4"/>
      <c r="K31" s="4"/>
      <c r="L31" s="4"/>
    </row>
    <row r="32" spans="1:12">
      <c r="A32" s="16">
        <v>10</v>
      </c>
      <c r="B32" s="4"/>
      <c r="C32" s="4"/>
      <c r="D32" s="4"/>
      <c r="E32" s="15" t="s">
        <v>88</v>
      </c>
      <c r="F32" s="71">
        <v>28</v>
      </c>
      <c r="G32" s="36">
        <v>44074</v>
      </c>
      <c r="H32" s="4"/>
      <c r="I32" s="4"/>
      <c r="J32" s="4"/>
      <c r="K32" s="4"/>
      <c r="L32" s="4"/>
    </row>
    <row r="33" spans="1:12">
      <c r="A33" s="4"/>
      <c r="B33" s="4"/>
      <c r="C33" s="4"/>
      <c r="D33" s="4"/>
      <c r="E33" s="4" t="s">
        <v>87</v>
      </c>
      <c r="F33" s="31">
        <v>29</v>
      </c>
      <c r="G33" s="36">
        <v>44082</v>
      </c>
      <c r="H33" s="31">
        <v>1078</v>
      </c>
      <c r="I33" s="4"/>
      <c r="J33" s="4">
        <v>269.82</v>
      </c>
      <c r="K33" s="4"/>
      <c r="L33" s="4"/>
    </row>
    <row r="34" spans="1:12">
      <c r="A34" s="6">
        <v>200</v>
      </c>
      <c r="B34" s="4"/>
      <c r="C34" s="4"/>
      <c r="D34" s="4"/>
      <c r="E34" s="4" t="s">
        <v>109</v>
      </c>
      <c r="F34" s="4" t="s">
        <v>107</v>
      </c>
      <c r="G34" s="36">
        <v>44088</v>
      </c>
      <c r="H34" s="4"/>
      <c r="I34" s="4"/>
      <c r="J34" s="4"/>
      <c r="K34" s="4"/>
      <c r="L34" s="4"/>
    </row>
    <row r="35" spans="1:12">
      <c r="A35" s="6">
        <v>175</v>
      </c>
      <c r="B35" s="4"/>
      <c r="C35" s="4"/>
      <c r="D35" s="4"/>
      <c r="E35" s="4" t="s">
        <v>13</v>
      </c>
      <c r="F35" s="4" t="s">
        <v>108</v>
      </c>
      <c r="G35" s="36">
        <v>44088</v>
      </c>
      <c r="H35" s="4"/>
      <c r="I35" s="4"/>
      <c r="J35" s="4"/>
      <c r="K35" s="4"/>
      <c r="L35" s="4"/>
    </row>
    <row r="36" spans="1:12">
      <c r="A36" s="4"/>
      <c r="B36" s="4"/>
      <c r="C36" s="4"/>
      <c r="D36" s="4"/>
      <c r="E36" s="4" t="s">
        <v>112</v>
      </c>
      <c r="F36" s="31">
        <v>31</v>
      </c>
      <c r="G36" s="36">
        <v>44115</v>
      </c>
      <c r="H36" s="31">
        <v>2626</v>
      </c>
      <c r="I36" s="4">
        <v>127.74</v>
      </c>
      <c r="J36" s="4"/>
      <c r="K36" s="4"/>
      <c r="L36" s="4"/>
    </row>
    <row r="37" spans="1:12">
      <c r="A37" s="4"/>
      <c r="B37" s="4"/>
      <c r="C37" s="4"/>
      <c r="D37" s="4"/>
      <c r="E37" s="4" t="s">
        <v>113</v>
      </c>
      <c r="F37" s="31">
        <v>32</v>
      </c>
      <c r="G37" s="36">
        <v>44123</v>
      </c>
      <c r="H37" s="31">
        <v>2621</v>
      </c>
      <c r="I37" s="6">
        <v>600</v>
      </c>
      <c r="J37" s="4"/>
      <c r="K37" s="4"/>
      <c r="L37" s="4"/>
    </row>
    <row r="38" spans="1:12">
      <c r="A38" s="4"/>
      <c r="B38" s="4"/>
      <c r="C38" s="4"/>
      <c r="D38" s="4"/>
      <c r="E38" s="4" t="s">
        <v>87</v>
      </c>
      <c r="F38" s="31">
        <v>33</v>
      </c>
      <c r="G38" s="36">
        <v>44124</v>
      </c>
      <c r="H38" s="31">
        <v>1079</v>
      </c>
      <c r="I38" s="4"/>
      <c r="J38" s="6">
        <v>1300</v>
      </c>
      <c r="K38" s="4"/>
      <c r="L38" s="4"/>
    </row>
    <row r="39" spans="1:12">
      <c r="A39" s="4"/>
      <c r="B39" s="4"/>
      <c r="C39" s="4"/>
      <c r="D39" s="4"/>
      <c r="E39" s="4" t="s">
        <v>114</v>
      </c>
      <c r="F39" s="31">
        <v>34</v>
      </c>
      <c r="G39" s="36">
        <v>44124</v>
      </c>
      <c r="H39" s="31">
        <v>2622</v>
      </c>
      <c r="I39" s="4">
        <v>3465.04</v>
      </c>
      <c r="J39" s="4"/>
      <c r="K39" s="4"/>
      <c r="L39" s="4"/>
    </row>
    <row r="40" spans="1:12">
      <c r="A40" s="4"/>
      <c r="B40" s="4"/>
      <c r="C40" s="4"/>
      <c r="D40" s="4"/>
      <c r="E40" s="4" t="s">
        <v>115</v>
      </c>
      <c r="F40" s="31">
        <v>35</v>
      </c>
      <c r="G40" s="36">
        <v>44126</v>
      </c>
      <c r="H40" s="31"/>
      <c r="I40" s="4">
        <v>143.72</v>
      </c>
      <c r="J40" s="4"/>
      <c r="K40" s="4"/>
      <c r="L40" s="4"/>
    </row>
    <row r="41" spans="1:12">
      <c r="A41" s="6">
        <v>65</v>
      </c>
      <c r="B41" s="4"/>
      <c r="C41" s="4"/>
      <c r="D41" s="4"/>
      <c r="E41" s="4" t="s">
        <v>109</v>
      </c>
      <c r="F41" s="31" t="s">
        <v>116</v>
      </c>
      <c r="G41" s="36">
        <v>44126</v>
      </c>
      <c r="H41" s="31"/>
      <c r="I41" s="4"/>
      <c r="J41" s="4"/>
      <c r="K41" s="4"/>
      <c r="L41" s="4"/>
    </row>
    <row r="42" spans="1:12">
      <c r="A42" s="6">
        <v>175</v>
      </c>
      <c r="B42" s="4"/>
      <c r="C42" s="4"/>
      <c r="D42" s="4"/>
      <c r="E42" s="4" t="s">
        <v>13</v>
      </c>
      <c r="F42" s="31" t="s">
        <v>117</v>
      </c>
      <c r="G42" s="36">
        <v>44126</v>
      </c>
      <c r="H42" s="31"/>
      <c r="I42" s="4"/>
      <c r="J42" s="4"/>
      <c r="K42" s="4"/>
      <c r="L42" s="4"/>
    </row>
    <row r="43" spans="1:12">
      <c r="A43" s="6">
        <v>105</v>
      </c>
      <c r="B43" s="4"/>
      <c r="C43" s="4"/>
      <c r="D43" s="4"/>
      <c r="E43" s="4" t="s">
        <v>119</v>
      </c>
      <c r="F43" s="4" t="s">
        <v>118</v>
      </c>
      <c r="G43" s="36">
        <v>44126</v>
      </c>
      <c r="H43" s="31"/>
      <c r="I43" s="4"/>
      <c r="J43" s="4"/>
      <c r="K43" s="4"/>
      <c r="L43" s="4"/>
    </row>
    <row r="44" spans="1:12">
      <c r="A44" s="4"/>
      <c r="B44" s="4"/>
      <c r="C44" s="4"/>
      <c r="D44" s="4"/>
      <c r="E44" s="4" t="s">
        <v>182</v>
      </c>
      <c r="F44" s="31">
        <v>37</v>
      </c>
      <c r="G44" s="36">
        <v>44131</v>
      </c>
      <c r="H44" s="4"/>
      <c r="I44" s="4"/>
      <c r="J44" s="4"/>
      <c r="K44" s="4"/>
      <c r="L44" s="4"/>
    </row>
    <row r="45" spans="1:12">
      <c r="A45" s="4"/>
      <c r="B45" s="4"/>
      <c r="C45" s="4"/>
      <c r="D45" s="4"/>
      <c r="E45" s="4" t="s">
        <v>13</v>
      </c>
      <c r="F45" s="31">
        <v>38</v>
      </c>
      <c r="G45" s="36">
        <v>44131</v>
      </c>
      <c r="H45" s="4"/>
      <c r="I45" s="4"/>
      <c r="J45" s="4"/>
      <c r="K45" s="4"/>
      <c r="L45" s="4"/>
    </row>
    <row r="46" spans="1:12">
      <c r="A46" s="4"/>
      <c r="B46" s="4"/>
      <c r="C46" s="4"/>
      <c r="D46" s="4"/>
      <c r="E46" s="4" t="s">
        <v>109</v>
      </c>
      <c r="F46" s="31">
        <v>39</v>
      </c>
      <c r="G46" s="36">
        <v>44131</v>
      </c>
      <c r="H46" s="4"/>
      <c r="I46" s="4"/>
      <c r="J46" s="4"/>
      <c r="K46" s="4"/>
      <c r="L46" s="4"/>
    </row>
    <row r="47" spans="1:12">
      <c r="A47" s="6">
        <v>175</v>
      </c>
      <c r="B47" s="4"/>
      <c r="C47" s="4"/>
      <c r="D47" s="4"/>
      <c r="E47" s="4" t="s">
        <v>13</v>
      </c>
      <c r="F47" s="4" t="s">
        <v>120</v>
      </c>
      <c r="G47" s="36">
        <v>44134</v>
      </c>
      <c r="H47" s="4"/>
      <c r="I47" s="4"/>
      <c r="J47" s="4"/>
      <c r="K47" s="4"/>
      <c r="L47" s="4"/>
    </row>
    <row r="48" spans="1:12">
      <c r="A48" s="6">
        <v>3200</v>
      </c>
      <c r="B48" s="4"/>
      <c r="C48" s="4"/>
      <c r="D48" s="4"/>
      <c r="E48" s="4" t="s">
        <v>164</v>
      </c>
      <c r="F48" s="4" t="s">
        <v>121</v>
      </c>
      <c r="G48" s="32">
        <v>44134</v>
      </c>
      <c r="H48" s="4"/>
      <c r="I48" s="4"/>
      <c r="J48" s="4"/>
      <c r="K48" s="4"/>
      <c r="L48" s="4"/>
    </row>
    <row r="49" spans="1:12">
      <c r="A49" s="6">
        <v>200</v>
      </c>
      <c r="B49" s="4"/>
      <c r="C49" s="4"/>
      <c r="D49" s="4"/>
      <c r="E49" s="4" t="s">
        <v>109</v>
      </c>
      <c r="F49" s="4" t="s">
        <v>122</v>
      </c>
      <c r="G49" s="32">
        <v>44134</v>
      </c>
      <c r="H49" s="4"/>
      <c r="I49" s="4"/>
      <c r="J49" s="4"/>
      <c r="K49" s="4"/>
      <c r="L49" s="4"/>
    </row>
    <row r="50" spans="1:1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>
      <c r="A51" s="9"/>
      <c r="B51" s="9"/>
      <c r="C51" s="9"/>
      <c r="D51" s="9"/>
      <c r="E51" s="8" t="s">
        <v>56</v>
      </c>
      <c r="F51" s="8"/>
      <c r="G51" s="70"/>
      <c r="H51" s="8"/>
      <c r="I51" s="9">
        <f>SUM(I6:I50)</f>
        <v>7274.08</v>
      </c>
      <c r="J51" s="9">
        <f>SUM(J4:J50)</f>
        <v>5398.57</v>
      </c>
      <c r="K51" s="9">
        <v>0</v>
      </c>
      <c r="L51" s="9">
        <v>0</v>
      </c>
    </row>
    <row r="52" spans="1:12">
      <c r="A52" s="9"/>
      <c r="B52" s="9"/>
      <c r="C52" s="9"/>
      <c r="D52" s="9"/>
      <c r="E52" s="8" t="s">
        <v>55</v>
      </c>
      <c r="F52" s="8"/>
      <c r="G52" s="70"/>
      <c r="H52" s="8"/>
      <c r="I52" s="9">
        <f>I53-I51</f>
        <v>72185.709999999992</v>
      </c>
      <c r="J52" s="9">
        <f>J53-J51</f>
        <v>16513.53</v>
      </c>
      <c r="K52" s="9">
        <f>K53-K51</f>
        <v>2645.4</v>
      </c>
      <c r="L52" s="9">
        <f>L53-L51</f>
        <v>14266.75</v>
      </c>
    </row>
    <row r="53" spans="1:12">
      <c r="A53" s="9">
        <f>SUM(A3:A52)</f>
        <v>79459.789999999979</v>
      </c>
      <c r="B53" s="9">
        <f>SUM(B3:B52)</f>
        <v>21912.1</v>
      </c>
      <c r="C53" s="9">
        <f>SUM(C3:C52)</f>
        <v>2645.3999999999996</v>
      </c>
      <c r="D53" s="9">
        <f>SUM(D3:D52)</f>
        <v>14266.75</v>
      </c>
      <c r="E53" s="8" t="s">
        <v>21</v>
      </c>
      <c r="F53" s="8"/>
      <c r="G53" s="70"/>
      <c r="H53" s="8"/>
      <c r="I53" s="70">
        <v>79459.789999999994</v>
      </c>
      <c r="J53" s="9">
        <v>21912.1</v>
      </c>
      <c r="K53" s="9">
        <v>2645.4</v>
      </c>
      <c r="L53" s="9">
        <v>14266.75</v>
      </c>
    </row>
    <row r="55" spans="1:12">
      <c r="A55" s="5" t="s">
        <v>22</v>
      </c>
    </row>
    <row r="56" spans="1:12">
      <c r="A56" s="5" t="s">
        <v>23</v>
      </c>
    </row>
  </sheetData>
  <mergeCells count="1">
    <mergeCell ref="A1:L1"/>
  </mergeCells>
  <pageMargins left="0" right="0" top="1.25" bottom="1.2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6"/>
  <sheetViews>
    <sheetView workbookViewId="0">
      <selection activeCell="E14" sqref="E14"/>
    </sheetView>
  </sheetViews>
  <sheetFormatPr defaultRowHeight="15"/>
  <cols>
    <col min="1" max="1" width="7" customWidth="1"/>
    <col min="2" max="2" width="63" customWidth="1"/>
    <col min="3" max="3" width="19" customWidth="1"/>
    <col min="4" max="4" width="15.28515625" customWidth="1"/>
    <col min="5" max="5" width="14.42578125" customWidth="1"/>
    <col min="6" max="6" width="16.28515625" customWidth="1"/>
    <col min="7" max="7" width="18.85546875" customWidth="1"/>
  </cols>
  <sheetData>
    <row r="1" spans="1:7" ht="21">
      <c r="A1" s="72" t="s">
        <v>172</v>
      </c>
      <c r="B1" s="72"/>
      <c r="C1" s="72"/>
      <c r="D1" s="27"/>
      <c r="E1" s="27"/>
      <c r="F1" s="27"/>
    </row>
    <row r="2" spans="1:7" ht="15.75" customHeight="1">
      <c r="A2" s="66"/>
      <c r="B2" s="66"/>
      <c r="C2" s="66"/>
      <c r="D2" s="27"/>
      <c r="E2" s="27"/>
      <c r="F2" s="27"/>
    </row>
    <row r="3" spans="1:7" ht="18.75">
      <c r="A3" s="30" t="s">
        <v>57</v>
      </c>
      <c r="B3" s="67" t="s">
        <v>35</v>
      </c>
      <c r="C3" s="30" t="s">
        <v>2</v>
      </c>
      <c r="D3" s="39"/>
      <c r="E3" s="39"/>
      <c r="F3" s="34"/>
      <c r="G3" s="34"/>
    </row>
    <row r="4" spans="1:7" ht="18.75">
      <c r="A4" s="31">
        <v>1</v>
      </c>
      <c r="B4" s="68" t="s">
        <v>83</v>
      </c>
      <c r="C4" s="6">
        <v>1300</v>
      </c>
      <c r="D4" s="40"/>
      <c r="E4" s="41"/>
      <c r="F4" s="20"/>
      <c r="G4" s="20"/>
    </row>
    <row r="5" spans="1:7" ht="18.75">
      <c r="A5" s="31">
        <v>2</v>
      </c>
      <c r="B5" s="68" t="s">
        <v>13</v>
      </c>
      <c r="C5" s="6">
        <v>7275</v>
      </c>
      <c r="D5" s="41"/>
      <c r="E5" s="41"/>
      <c r="F5" s="20"/>
      <c r="G5" s="20"/>
    </row>
    <row r="6" spans="1:7" ht="18.75">
      <c r="A6" s="31">
        <v>3</v>
      </c>
      <c r="B6" s="68" t="s">
        <v>14</v>
      </c>
      <c r="C6" s="6">
        <v>500</v>
      </c>
      <c r="D6" s="41"/>
      <c r="E6" s="41"/>
      <c r="F6" s="20"/>
      <c r="G6" s="20"/>
    </row>
    <row r="7" spans="1:7" ht="18.75">
      <c r="A7" s="31">
        <v>4</v>
      </c>
      <c r="B7" s="68" t="s">
        <v>15</v>
      </c>
      <c r="C7" s="6">
        <v>600</v>
      </c>
      <c r="D7" s="41"/>
      <c r="E7" s="41"/>
      <c r="F7" s="20"/>
      <c r="G7" s="20"/>
    </row>
    <row r="8" spans="1:7" ht="18.75">
      <c r="A8" s="31">
        <v>5</v>
      </c>
      <c r="B8" s="69" t="s">
        <v>84</v>
      </c>
      <c r="C8" s="16">
        <v>25</v>
      </c>
      <c r="D8" s="41"/>
      <c r="E8" s="41"/>
      <c r="F8" s="20"/>
      <c r="G8" s="20"/>
    </row>
    <row r="9" spans="1:7" ht="18.75">
      <c r="A9" s="31">
        <v>6</v>
      </c>
      <c r="B9" s="68" t="s">
        <v>86</v>
      </c>
      <c r="C9" s="6">
        <f>11.79+7.04</f>
        <v>18.829999999999998</v>
      </c>
      <c r="D9" s="41"/>
      <c r="E9" s="41"/>
      <c r="F9" s="20"/>
      <c r="G9" s="20"/>
    </row>
    <row r="10" spans="1:7" ht="18.75">
      <c r="A10" s="31">
        <v>7</v>
      </c>
      <c r="B10" s="68" t="s">
        <v>29</v>
      </c>
      <c r="C10" s="6">
        <f>10.12+2.2</f>
        <v>12.32</v>
      </c>
      <c r="D10" s="41"/>
      <c r="E10" s="41"/>
      <c r="F10" s="20"/>
      <c r="G10" s="20"/>
    </row>
    <row r="11" spans="1:7" ht="18.75">
      <c r="A11" s="31">
        <v>8</v>
      </c>
      <c r="B11" s="69" t="s">
        <v>80</v>
      </c>
      <c r="C11" s="16">
        <v>10</v>
      </c>
      <c r="D11" s="41"/>
      <c r="E11" s="41"/>
      <c r="F11" s="20"/>
      <c r="G11" s="20"/>
    </row>
    <row r="12" spans="1:7" ht="18.75">
      <c r="A12" s="31">
        <v>9</v>
      </c>
      <c r="B12" s="68" t="s">
        <v>10</v>
      </c>
      <c r="C12" s="6">
        <v>1587</v>
      </c>
      <c r="D12" s="41"/>
      <c r="E12" s="41"/>
      <c r="F12" s="20"/>
      <c r="G12" s="20"/>
    </row>
    <row r="13" spans="1:7" ht="18.75">
      <c r="A13" s="31">
        <v>10</v>
      </c>
      <c r="B13" s="68" t="s">
        <v>179</v>
      </c>
      <c r="C13" s="6">
        <v>465</v>
      </c>
      <c r="D13" s="41"/>
      <c r="E13" s="41"/>
      <c r="F13" s="20"/>
      <c r="G13" s="20"/>
    </row>
    <row r="14" spans="1:7" ht="18.75">
      <c r="A14" s="31">
        <v>11</v>
      </c>
      <c r="B14" s="68" t="s">
        <v>180</v>
      </c>
      <c r="C14" s="6">
        <v>3200</v>
      </c>
      <c r="D14" s="41"/>
      <c r="E14" s="40"/>
      <c r="F14" s="20"/>
      <c r="G14" s="20"/>
    </row>
    <row r="15" spans="1:7" ht="18.75">
      <c r="A15" s="31">
        <v>12</v>
      </c>
      <c r="B15" s="38" t="s">
        <v>129</v>
      </c>
      <c r="C15" s="6">
        <v>105</v>
      </c>
      <c r="D15" s="42"/>
      <c r="E15" s="42"/>
      <c r="F15" s="20"/>
      <c r="G15" s="20"/>
    </row>
    <row r="16" spans="1:7">
      <c r="A16" s="17"/>
      <c r="B16" s="17"/>
      <c r="C16" s="17"/>
      <c r="D16" s="20"/>
      <c r="E16" s="20"/>
      <c r="F16" s="20"/>
      <c r="G16" s="20"/>
    </row>
    <row r="17" spans="1:7" ht="21">
      <c r="A17" s="17"/>
      <c r="B17" s="50" t="s">
        <v>21</v>
      </c>
      <c r="C17" s="51">
        <f>SUM(C4:C16)</f>
        <v>15098.15</v>
      </c>
      <c r="D17" s="20"/>
      <c r="E17" s="20"/>
      <c r="F17" s="20"/>
      <c r="G17" s="20"/>
    </row>
    <row r="18" spans="1:7">
      <c r="D18" s="20"/>
      <c r="E18" s="20"/>
      <c r="F18" s="20"/>
      <c r="G18" s="20"/>
    </row>
    <row r="19" spans="1:7">
      <c r="D19" s="20"/>
      <c r="E19" s="20"/>
      <c r="F19" s="20"/>
      <c r="G19" s="20"/>
    </row>
    <row r="20" spans="1:7">
      <c r="D20" s="20"/>
      <c r="E20" s="20"/>
      <c r="F20" s="20"/>
      <c r="G20" s="20"/>
    </row>
    <row r="21" spans="1:7">
      <c r="D21" s="20"/>
      <c r="E21" s="20"/>
      <c r="F21" s="20"/>
      <c r="G21" s="20"/>
    </row>
    <row r="29" spans="1:7" s="5" customFormat="1" ht="15.75">
      <c r="B29" s="5" t="s">
        <v>0</v>
      </c>
    </row>
    <row r="30" spans="1:7" s="5" customFormat="1" ht="15.75">
      <c r="B30" s="5" t="s">
        <v>162</v>
      </c>
    </row>
    <row r="31" spans="1:7" s="5" customFormat="1" ht="15.75">
      <c r="A31" s="31" t="s">
        <v>57</v>
      </c>
      <c r="B31" s="31" t="s">
        <v>151</v>
      </c>
      <c r="C31" s="31" t="s">
        <v>2</v>
      </c>
    </row>
    <row r="32" spans="1:7" s="5" customFormat="1" ht="15.75">
      <c r="A32" s="31">
        <v>1</v>
      </c>
      <c r="B32" s="4" t="s">
        <v>130</v>
      </c>
      <c r="C32" s="6">
        <v>50</v>
      </c>
    </row>
    <row r="33" spans="1:3" s="5" customFormat="1" ht="15.75">
      <c r="A33" s="31">
        <v>2</v>
      </c>
      <c r="B33" s="4" t="s">
        <v>131</v>
      </c>
      <c r="C33" s="6">
        <v>50</v>
      </c>
    </row>
    <row r="34" spans="1:3" s="5" customFormat="1" ht="15.75">
      <c r="A34" s="31">
        <v>3</v>
      </c>
      <c r="B34" s="4" t="s">
        <v>132</v>
      </c>
      <c r="C34" s="6">
        <v>50</v>
      </c>
    </row>
    <row r="35" spans="1:3" s="5" customFormat="1" ht="15.75">
      <c r="A35" s="31">
        <v>4</v>
      </c>
      <c r="B35" s="4" t="s">
        <v>133</v>
      </c>
      <c r="C35" s="6">
        <v>50</v>
      </c>
    </row>
    <row r="36" spans="1:3" s="5" customFormat="1" ht="15.75">
      <c r="A36" s="31">
        <v>5</v>
      </c>
      <c r="B36" s="52" t="s">
        <v>134</v>
      </c>
      <c r="C36" s="6">
        <v>50</v>
      </c>
    </row>
    <row r="37" spans="1:3" s="5" customFormat="1" ht="15.75">
      <c r="A37" s="31">
        <v>6</v>
      </c>
      <c r="B37" s="4" t="s">
        <v>135</v>
      </c>
      <c r="C37" s="6">
        <v>50</v>
      </c>
    </row>
    <row r="38" spans="1:3" s="5" customFormat="1" ht="15.75">
      <c r="A38" s="31">
        <v>7</v>
      </c>
      <c r="B38" s="4" t="s">
        <v>136</v>
      </c>
      <c r="C38" s="6">
        <v>50</v>
      </c>
    </row>
    <row r="39" spans="1:3" s="5" customFormat="1" ht="15.75">
      <c r="A39" s="31">
        <v>8</v>
      </c>
      <c r="B39" s="4" t="s">
        <v>137</v>
      </c>
      <c r="C39" s="6">
        <v>50</v>
      </c>
    </row>
    <row r="40" spans="1:3" s="5" customFormat="1" ht="15.75">
      <c r="A40" s="31">
        <v>9</v>
      </c>
      <c r="B40" s="4" t="s">
        <v>138</v>
      </c>
      <c r="C40" s="6">
        <v>50</v>
      </c>
    </row>
    <row r="41" spans="1:3" s="5" customFormat="1" ht="15.75">
      <c r="A41" s="31">
        <v>10</v>
      </c>
      <c r="B41" s="4" t="s">
        <v>140</v>
      </c>
      <c r="C41" s="6">
        <v>25</v>
      </c>
    </row>
    <row r="42" spans="1:3" s="5" customFormat="1" ht="15.75">
      <c r="A42" s="31">
        <v>11</v>
      </c>
      <c r="B42" s="4" t="s">
        <v>139</v>
      </c>
      <c r="C42" s="6">
        <v>50</v>
      </c>
    </row>
    <row r="43" spans="1:3" s="5" customFormat="1" ht="15.75">
      <c r="A43" s="31">
        <v>12</v>
      </c>
      <c r="B43" s="4" t="s">
        <v>143</v>
      </c>
      <c r="C43" s="6">
        <v>10</v>
      </c>
    </row>
    <row r="44" spans="1:3" s="5" customFormat="1" ht="15.75">
      <c r="A44" s="31">
        <v>13</v>
      </c>
      <c r="B44" s="4" t="s">
        <v>144</v>
      </c>
      <c r="C44" s="16">
        <v>25</v>
      </c>
    </row>
    <row r="45" spans="1:3" s="5" customFormat="1" ht="15.75">
      <c r="A45" s="31">
        <v>14</v>
      </c>
      <c r="B45" s="4" t="s">
        <v>145</v>
      </c>
      <c r="C45" s="16">
        <v>50</v>
      </c>
    </row>
    <row r="46" spans="1:3" s="5" customFormat="1" ht="15.75">
      <c r="A46" s="31">
        <v>15</v>
      </c>
      <c r="B46" s="4" t="s">
        <v>146</v>
      </c>
      <c r="C46" s="16">
        <v>50</v>
      </c>
    </row>
    <row r="47" spans="1:3" s="5" customFormat="1" ht="15.75">
      <c r="A47" s="31">
        <v>16</v>
      </c>
      <c r="B47" s="4" t="s">
        <v>147</v>
      </c>
      <c r="C47" s="16">
        <v>50</v>
      </c>
    </row>
    <row r="48" spans="1:3" s="5" customFormat="1" ht="15.75">
      <c r="A48" s="31">
        <v>17</v>
      </c>
      <c r="B48" s="4" t="s">
        <v>148</v>
      </c>
      <c r="C48" s="16">
        <v>50</v>
      </c>
    </row>
    <row r="49" spans="1:3" s="5" customFormat="1" ht="15.75">
      <c r="A49" s="31">
        <v>18</v>
      </c>
      <c r="B49" s="4" t="s">
        <v>149</v>
      </c>
      <c r="C49" s="16">
        <v>50</v>
      </c>
    </row>
    <row r="50" spans="1:3" s="5" customFormat="1" ht="15.75">
      <c r="A50" s="31">
        <v>19</v>
      </c>
      <c r="B50" s="4" t="s">
        <v>150</v>
      </c>
      <c r="C50" s="16">
        <v>50</v>
      </c>
    </row>
    <row r="51" spans="1:3" s="5" customFormat="1" ht="15.75">
      <c r="A51" s="31">
        <v>20</v>
      </c>
      <c r="B51" s="15" t="s">
        <v>141</v>
      </c>
      <c r="C51" s="16">
        <v>10</v>
      </c>
    </row>
    <row r="52" spans="1:3" s="5" customFormat="1" ht="15.75">
      <c r="A52" s="31">
        <v>21</v>
      </c>
      <c r="B52" s="15" t="s">
        <v>142</v>
      </c>
      <c r="C52" s="16">
        <v>15</v>
      </c>
    </row>
    <row r="53" spans="1:3" s="5" customFormat="1" ht="15.75">
      <c r="A53" s="4"/>
      <c r="B53" s="53" t="s">
        <v>21</v>
      </c>
      <c r="C53" s="33">
        <f>SUM(C32:C52)</f>
        <v>885</v>
      </c>
    </row>
    <row r="54" spans="1:3" s="5" customFormat="1" ht="15.75">
      <c r="A54" s="4"/>
      <c r="B54" s="30" t="s">
        <v>163</v>
      </c>
      <c r="C54" s="4"/>
    </row>
    <row r="55" spans="1:3" s="5" customFormat="1" ht="15.75">
      <c r="A55" s="31">
        <v>22</v>
      </c>
      <c r="B55" s="4" t="s">
        <v>152</v>
      </c>
      <c r="C55" s="6">
        <v>600</v>
      </c>
    </row>
    <row r="56" spans="1:3" s="5" customFormat="1" ht="15.75">
      <c r="A56" s="31">
        <v>23</v>
      </c>
      <c r="B56" s="4" t="s">
        <v>153</v>
      </c>
      <c r="C56" s="6">
        <v>200</v>
      </c>
    </row>
    <row r="57" spans="1:3" s="5" customFormat="1" ht="15.75">
      <c r="A57" s="31">
        <v>24</v>
      </c>
      <c r="B57" s="4" t="s">
        <v>154</v>
      </c>
      <c r="C57" s="6">
        <v>400</v>
      </c>
    </row>
    <row r="58" spans="1:3" s="5" customFormat="1" ht="15.75">
      <c r="A58" s="31">
        <v>25</v>
      </c>
      <c r="B58" s="4" t="s">
        <v>155</v>
      </c>
      <c r="C58" s="6">
        <v>200</v>
      </c>
    </row>
    <row r="59" spans="1:3" s="5" customFormat="1" ht="15.75">
      <c r="A59" s="31">
        <v>26</v>
      </c>
      <c r="B59" s="4" t="s">
        <v>156</v>
      </c>
      <c r="C59" s="6">
        <v>200</v>
      </c>
    </row>
    <row r="60" spans="1:3" s="5" customFormat="1" ht="15.75">
      <c r="A60" s="31">
        <v>27</v>
      </c>
      <c r="B60" s="4" t="s">
        <v>157</v>
      </c>
      <c r="C60" s="6">
        <v>800</v>
      </c>
    </row>
    <row r="61" spans="1:3" s="5" customFormat="1" ht="15.75">
      <c r="A61" s="31">
        <v>28</v>
      </c>
      <c r="B61" s="4" t="s">
        <v>158</v>
      </c>
      <c r="C61" s="6">
        <v>100</v>
      </c>
    </row>
    <row r="62" spans="1:3" s="5" customFormat="1" ht="15.75">
      <c r="A62" s="31">
        <v>29</v>
      </c>
      <c r="B62" s="4" t="s">
        <v>159</v>
      </c>
      <c r="C62" s="6">
        <v>200</v>
      </c>
    </row>
    <row r="63" spans="1:3" s="5" customFormat="1" ht="15.75">
      <c r="A63" s="31">
        <v>30</v>
      </c>
      <c r="B63" s="4" t="s">
        <v>160</v>
      </c>
      <c r="C63" s="6">
        <v>400</v>
      </c>
    </row>
    <row r="64" spans="1:3" s="5" customFormat="1" ht="15.75">
      <c r="A64" s="31">
        <v>31</v>
      </c>
      <c r="B64" s="4" t="s">
        <v>47</v>
      </c>
      <c r="C64" s="6">
        <v>100</v>
      </c>
    </row>
    <row r="65" spans="1:3" s="5" customFormat="1" ht="15.75">
      <c r="A65" s="4"/>
      <c r="B65" s="30" t="s">
        <v>21</v>
      </c>
      <c r="C65" s="33">
        <f>SUM(C55:C64)</f>
        <v>3200</v>
      </c>
    </row>
    <row r="66" spans="1:3" s="5" customFormat="1" ht="15.75">
      <c r="A66" s="4"/>
      <c r="B66" s="30" t="s">
        <v>161</v>
      </c>
      <c r="C66" s="33">
        <f>C65+C53</f>
        <v>4085</v>
      </c>
    </row>
  </sheetData>
  <mergeCells count="1">
    <mergeCell ref="A1:C1"/>
  </mergeCells>
  <pageMargins left="0.7" right="0.7" top="2" bottom="0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sqref="A1:D1"/>
    </sheetView>
  </sheetViews>
  <sheetFormatPr defaultRowHeight="15"/>
  <cols>
    <col min="1" max="1" width="43.5703125" customWidth="1"/>
    <col min="2" max="2" width="13" customWidth="1"/>
    <col min="3" max="3" width="42.28515625" customWidth="1"/>
    <col min="4" max="4" width="14.28515625" customWidth="1"/>
  </cols>
  <sheetData>
    <row r="1" spans="1:4" s="3" customFormat="1" ht="26.25">
      <c r="A1" s="75" t="s">
        <v>173</v>
      </c>
      <c r="B1" s="75"/>
      <c r="C1" s="75"/>
      <c r="D1" s="75"/>
    </row>
    <row r="2" spans="1:4" ht="17.25" customHeight="1">
      <c r="A2" s="1"/>
      <c r="B2" s="1"/>
      <c r="C2" s="1"/>
      <c r="D2" s="1"/>
    </row>
    <row r="3" spans="1:4" ht="17.25" customHeight="1">
      <c r="A3" s="2" t="s">
        <v>1</v>
      </c>
      <c r="B3" s="2" t="s">
        <v>2</v>
      </c>
      <c r="C3" s="2" t="s">
        <v>3</v>
      </c>
      <c r="D3" s="2" t="s">
        <v>2</v>
      </c>
    </row>
    <row r="4" spans="1:4" ht="17.25" customHeight="1">
      <c r="A4" s="4" t="s">
        <v>4</v>
      </c>
      <c r="B4" s="5"/>
      <c r="C4" s="4"/>
      <c r="D4" s="4"/>
    </row>
    <row r="5" spans="1:4" ht="17.25" customHeight="1">
      <c r="A5" s="4" t="s">
        <v>6</v>
      </c>
      <c r="B5" s="6">
        <v>63124.959999999999</v>
      </c>
      <c r="C5" s="4" t="s">
        <v>17</v>
      </c>
      <c r="D5" s="6">
        <v>5371.48</v>
      </c>
    </row>
    <row r="6" spans="1:4" ht="17.25" customHeight="1">
      <c r="A6" s="4" t="s">
        <v>91</v>
      </c>
      <c r="B6" s="6">
        <v>20612.099999999999</v>
      </c>
      <c r="C6" s="4" t="s">
        <v>18</v>
      </c>
      <c r="D6" s="6">
        <v>332.11</v>
      </c>
    </row>
    <row r="7" spans="1:4" ht="17.25" customHeight="1">
      <c r="A7" s="4" t="s">
        <v>8</v>
      </c>
      <c r="B7" s="6">
        <v>2633.08</v>
      </c>
      <c r="C7" s="4" t="s">
        <v>19</v>
      </c>
      <c r="D7" s="6">
        <v>27.09</v>
      </c>
    </row>
    <row r="8" spans="1:4" ht="17.25" customHeight="1">
      <c r="A8" s="4" t="s">
        <v>9</v>
      </c>
      <c r="B8" s="6">
        <v>14266.75</v>
      </c>
      <c r="C8" s="4" t="s">
        <v>127</v>
      </c>
      <c r="D8" s="6">
        <v>4392.97</v>
      </c>
    </row>
    <row r="9" spans="1:4" ht="17.25" customHeight="1">
      <c r="A9" s="4" t="s">
        <v>10</v>
      </c>
      <c r="B9" s="6">
        <v>1587</v>
      </c>
      <c r="C9" s="8" t="s">
        <v>183</v>
      </c>
      <c r="D9" s="6"/>
    </row>
    <row r="10" spans="1:4" ht="17.25" customHeight="1">
      <c r="A10" s="4" t="s">
        <v>11</v>
      </c>
      <c r="B10" s="6">
        <v>1300</v>
      </c>
      <c r="C10" s="4" t="s">
        <v>6</v>
      </c>
      <c r="D10" s="6">
        <v>72185.710000000006</v>
      </c>
    </row>
    <row r="11" spans="1:4" ht="17.25" customHeight="1">
      <c r="A11" s="4" t="s">
        <v>13</v>
      </c>
      <c r="B11" s="6">
        <v>7275</v>
      </c>
      <c r="C11" s="4" t="s">
        <v>7</v>
      </c>
      <c r="D11" s="6">
        <v>16513.53</v>
      </c>
    </row>
    <row r="12" spans="1:4" ht="17.25" customHeight="1">
      <c r="A12" s="4" t="s">
        <v>14</v>
      </c>
      <c r="B12" s="6">
        <v>500</v>
      </c>
      <c r="C12" s="4" t="s">
        <v>8</v>
      </c>
      <c r="D12" s="6">
        <v>2645.4</v>
      </c>
    </row>
    <row r="13" spans="1:4" ht="17.25" customHeight="1">
      <c r="A13" s="4" t="s">
        <v>15</v>
      </c>
      <c r="B13" s="6">
        <v>600</v>
      </c>
      <c r="C13" s="4" t="s">
        <v>9</v>
      </c>
      <c r="D13" s="6">
        <v>14266.75</v>
      </c>
    </row>
    <row r="14" spans="1:4" ht="17.25" customHeight="1">
      <c r="A14" s="15" t="s">
        <v>30</v>
      </c>
      <c r="B14" s="16">
        <v>25</v>
      </c>
      <c r="C14" s="13"/>
      <c r="D14" s="11"/>
    </row>
    <row r="15" spans="1:4" ht="17.25" customHeight="1">
      <c r="A15" s="4" t="s">
        <v>85</v>
      </c>
      <c r="B15" s="6">
        <f>11.79+7.04</f>
        <v>18.829999999999998</v>
      </c>
      <c r="C15" s="17"/>
      <c r="D15" s="17"/>
    </row>
    <row r="16" spans="1:4" ht="17.25" customHeight="1">
      <c r="A16" s="4" t="s">
        <v>29</v>
      </c>
      <c r="B16" s="6">
        <f>10.12+2.2</f>
        <v>12.32</v>
      </c>
      <c r="C16" s="4"/>
      <c r="D16" s="6"/>
    </row>
    <row r="17" spans="1:4" ht="17.25" customHeight="1">
      <c r="A17" s="15" t="s">
        <v>80</v>
      </c>
      <c r="B17" s="16">
        <v>10</v>
      </c>
      <c r="C17" s="17"/>
      <c r="D17" s="17"/>
    </row>
    <row r="18" spans="1:4" ht="17.25" customHeight="1">
      <c r="A18" s="38" t="s">
        <v>109</v>
      </c>
      <c r="B18" s="6">
        <v>465</v>
      </c>
      <c r="C18" s="8"/>
      <c r="D18" s="9"/>
    </row>
    <row r="19" spans="1:4" ht="17.25" customHeight="1">
      <c r="A19" s="46" t="s">
        <v>128</v>
      </c>
      <c r="B19" s="45">
        <v>105</v>
      </c>
      <c r="C19" s="31"/>
      <c r="D19" s="6"/>
    </row>
    <row r="20" spans="1:4" ht="17.25" customHeight="1">
      <c r="A20" s="17" t="s">
        <v>177</v>
      </c>
      <c r="B20" s="29">
        <v>3200</v>
      </c>
      <c r="C20" s="4"/>
      <c r="D20" s="6"/>
    </row>
    <row r="21" spans="1:4" ht="17.25" customHeight="1">
      <c r="A21" s="17"/>
      <c r="B21" s="17"/>
      <c r="C21" s="4"/>
      <c r="D21" s="4"/>
    </row>
    <row r="22" spans="1:4" ht="15.75">
      <c r="A22" s="47" t="s">
        <v>21</v>
      </c>
      <c r="B22" s="48">
        <f>SUM(B5:B21)</f>
        <v>115735.04000000001</v>
      </c>
      <c r="C22" s="30" t="s">
        <v>21</v>
      </c>
      <c r="D22" s="33">
        <f>SUM(D5:D21)</f>
        <v>115735.03999999999</v>
      </c>
    </row>
    <row r="23" spans="1:4" ht="15.75">
      <c r="A23" s="24"/>
      <c r="B23" s="25"/>
      <c r="C23" s="20"/>
      <c r="D23" s="20"/>
    </row>
    <row r="24" spans="1:4">
      <c r="A24" t="s">
        <v>22</v>
      </c>
    </row>
    <row r="25" spans="1:4">
      <c r="A25" t="s">
        <v>23</v>
      </c>
    </row>
  </sheetData>
  <mergeCells count="1">
    <mergeCell ref="A1:D1"/>
  </mergeCells>
  <pageMargins left="0.7" right="0.7" top="0.75" bottom="0.75" header="0.3" footer="0.3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9"/>
  <sheetViews>
    <sheetView workbookViewId="0">
      <selection activeCell="M11" sqref="M11"/>
    </sheetView>
  </sheetViews>
  <sheetFormatPr defaultRowHeight="15"/>
  <cols>
    <col min="1" max="1" width="4.28515625" bestFit="1" customWidth="1"/>
    <col min="2" max="2" width="11.85546875" bestFit="1" customWidth="1"/>
    <col min="3" max="3" width="27.42578125" bestFit="1" customWidth="1"/>
    <col min="4" max="4" width="13.42578125" bestFit="1" customWidth="1"/>
    <col min="5" max="5" width="10.140625" bestFit="1" customWidth="1"/>
    <col min="6" max="6" width="15.7109375" bestFit="1" customWidth="1"/>
    <col min="7" max="7" width="18" bestFit="1" customWidth="1"/>
    <col min="8" max="8" width="15" bestFit="1" customWidth="1"/>
    <col min="9" max="9" width="12.28515625" bestFit="1" customWidth="1"/>
  </cols>
  <sheetData>
    <row r="1" spans="1:9" ht="18.75">
      <c r="A1" s="74" t="s">
        <v>174</v>
      </c>
      <c r="B1" s="74"/>
      <c r="C1" s="74"/>
      <c r="D1" s="74"/>
      <c r="E1" s="74"/>
      <c r="F1" s="74"/>
      <c r="G1" s="74"/>
      <c r="H1" s="74"/>
      <c r="I1" s="74"/>
    </row>
    <row r="3" spans="1:9" s="5" customFormat="1" ht="15.75">
      <c r="A3" s="30" t="s">
        <v>57</v>
      </c>
      <c r="B3" s="30" t="s">
        <v>37</v>
      </c>
      <c r="C3" s="30" t="s">
        <v>58</v>
      </c>
      <c r="D3" s="30" t="s">
        <v>77</v>
      </c>
      <c r="E3" s="30" t="s">
        <v>78</v>
      </c>
      <c r="F3" s="30" t="s">
        <v>79</v>
      </c>
      <c r="G3" s="30" t="s">
        <v>176</v>
      </c>
      <c r="H3" s="30" t="s">
        <v>20</v>
      </c>
      <c r="I3" s="30" t="s">
        <v>59</v>
      </c>
    </row>
    <row r="4" spans="1:9" s="5" customFormat="1" ht="15.75">
      <c r="A4" s="31">
        <v>1</v>
      </c>
      <c r="B4" s="32">
        <v>43831</v>
      </c>
      <c r="C4" s="4" t="s">
        <v>70</v>
      </c>
      <c r="D4" s="6"/>
      <c r="E4" s="4"/>
      <c r="F4" s="6">
        <v>25</v>
      </c>
      <c r="G4" s="4"/>
      <c r="H4" s="6">
        <v>0.85</v>
      </c>
      <c r="I4" s="6">
        <f t="shared" ref="I4:I9" si="0">F4-H4</f>
        <v>24.15</v>
      </c>
    </row>
    <row r="5" spans="1:9" s="5" customFormat="1" ht="15.75">
      <c r="A5" s="31">
        <v>2</v>
      </c>
      <c r="B5" s="32">
        <v>43831</v>
      </c>
      <c r="C5" s="4" t="s">
        <v>71</v>
      </c>
      <c r="D5" s="6"/>
      <c r="E5" s="4"/>
      <c r="F5" s="6">
        <v>25</v>
      </c>
      <c r="G5" s="4"/>
      <c r="H5" s="6">
        <v>0.85</v>
      </c>
      <c r="I5" s="6">
        <f t="shared" si="0"/>
        <v>24.15</v>
      </c>
    </row>
    <row r="6" spans="1:9" s="5" customFormat="1" ht="15.75">
      <c r="A6" s="31">
        <v>3</v>
      </c>
      <c r="B6" s="32">
        <v>43834</v>
      </c>
      <c r="C6" s="4" t="s">
        <v>72</v>
      </c>
      <c r="D6" s="6"/>
      <c r="E6" s="4"/>
      <c r="F6" s="6">
        <v>25</v>
      </c>
      <c r="G6" s="4"/>
      <c r="H6" s="6">
        <v>0.85</v>
      </c>
      <c r="I6" s="6">
        <f t="shared" si="0"/>
        <v>24.15</v>
      </c>
    </row>
    <row r="7" spans="1:9" s="5" customFormat="1" ht="15.75">
      <c r="A7" s="31">
        <v>4</v>
      </c>
      <c r="B7" s="32">
        <v>43834</v>
      </c>
      <c r="C7" s="4" t="s">
        <v>73</v>
      </c>
      <c r="D7" s="6"/>
      <c r="E7" s="4"/>
      <c r="F7" s="6">
        <v>25</v>
      </c>
      <c r="G7" s="4"/>
      <c r="H7" s="6">
        <v>0.85</v>
      </c>
      <c r="I7" s="6">
        <f t="shared" si="0"/>
        <v>24.15</v>
      </c>
    </row>
    <row r="8" spans="1:9" s="5" customFormat="1" ht="15.75">
      <c r="A8" s="31">
        <v>5</v>
      </c>
      <c r="B8" s="32">
        <v>43835</v>
      </c>
      <c r="C8" s="4" t="s">
        <v>74</v>
      </c>
      <c r="D8" s="6"/>
      <c r="E8" s="4"/>
      <c r="F8" s="6">
        <v>25</v>
      </c>
      <c r="G8" s="4"/>
      <c r="H8" s="6">
        <v>0.85</v>
      </c>
      <c r="I8" s="6">
        <f t="shared" si="0"/>
        <v>24.15</v>
      </c>
    </row>
    <row r="9" spans="1:9" s="5" customFormat="1" ht="15.75">
      <c r="A9" s="31">
        <v>6</v>
      </c>
      <c r="B9" s="32">
        <v>43835</v>
      </c>
      <c r="C9" s="4" t="s">
        <v>75</v>
      </c>
      <c r="D9" s="6"/>
      <c r="E9" s="4"/>
      <c r="F9" s="6">
        <v>25</v>
      </c>
      <c r="G9" s="4"/>
      <c r="H9" s="6">
        <v>0.85</v>
      </c>
      <c r="I9" s="6">
        <f t="shared" si="0"/>
        <v>24.15</v>
      </c>
    </row>
    <row r="10" spans="1:9" s="5" customFormat="1" ht="15.75">
      <c r="A10" s="31">
        <v>7</v>
      </c>
      <c r="B10" s="32">
        <v>43888</v>
      </c>
      <c r="C10" s="4" t="s">
        <v>76</v>
      </c>
      <c r="D10" s="6"/>
      <c r="E10" s="6">
        <v>15</v>
      </c>
      <c r="F10" s="4"/>
      <c r="G10" s="4"/>
      <c r="H10" s="6">
        <v>0</v>
      </c>
      <c r="I10" s="6">
        <v>15</v>
      </c>
    </row>
    <row r="11" spans="1:9" s="5" customFormat="1" ht="15.75">
      <c r="A11" s="31">
        <v>8</v>
      </c>
      <c r="B11" s="32">
        <v>44052</v>
      </c>
      <c r="C11" s="4" t="s">
        <v>61</v>
      </c>
      <c r="D11" s="6">
        <v>175</v>
      </c>
      <c r="E11" s="6"/>
      <c r="F11" s="4"/>
      <c r="G11" s="6">
        <v>25</v>
      </c>
      <c r="H11" s="6">
        <v>4.7</v>
      </c>
      <c r="I11" s="6">
        <f>D11+G11-H11</f>
        <v>195.3</v>
      </c>
    </row>
    <row r="12" spans="1:9" s="5" customFormat="1" ht="15.75">
      <c r="A12" s="31">
        <v>9</v>
      </c>
      <c r="B12" s="32">
        <v>44063</v>
      </c>
      <c r="C12" s="4" t="s">
        <v>62</v>
      </c>
      <c r="D12" s="6">
        <v>175</v>
      </c>
      <c r="E12" s="4"/>
      <c r="F12" s="4"/>
      <c r="G12" s="4"/>
      <c r="H12" s="6">
        <v>4.1500000000000004</v>
      </c>
      <c r="I12" s="6">
        <f t="shared" ref="I12:I21" si="1">D12-H12</f>
        <v>170.85</v>
      </c>
    </row>
    <row r="13" spans="1:9" s="5" customFormat="1" ht="15.75">
      <c r="A13" s="31">
        <v>10</v>
      </c>
      <c r="B13" s="32">
        <v>44064</v>
      </c>
      <c r="C13" s="4" t="s">
        <v>63</v>
      </c>
      <c r="D13" s="6">
        <v>175</v>
      </c>
      <c r="E13" s="4"/>
      <c r="F13" s="4"/>
      <c r="G13" s="4"/>
      <c r="H13" s="6">
        <v>4.1500000000000004</v>
      </c>
      <c r="I13" s="6">
        <f t="shared" si="1"/>
        <v>170.85</v>
      </c>
    </row>
    <row r="14" spans="1:9" s="5" customFormat="1" ht="15.75">
      <c r="A14" s="31">
        <v>11</v>
      </c>
      <c r="B14" s="32">
        <v>44065</v>
      </c>
      <c r="C14" s="4" t="s">
        <v>64</v>
      </c>
      <c r="D14" s="6">
        <v>175</v>
      </c>
      <c r="E14" s="4"/>
      <c r="F14" s="4"/>
      <c r="G14" s="4"/>
      <c r="H14" s="6">
        <v>4.1500000000000004</v>
      </c>
      <c r="I14" s="6">
        <f t="shared" si="1"/>
        <v>170.85</v>
      </c>
    </row>
    <row r="15" spans="1:9" s="5" customFormat="1" ht="15.75">
      <c r="A15" s="31">
        <v>12</v>
      </c>
      <c r="B15" s="32">
        <v>44065</v>
      </c>
      <c r="C15" s="4" t="s">
        <v>65</v>
      </c>
      <c r="D15" s="6">
        <v>175</v>
      </c>
      <c r="E15" s="4"/>
      <c r="F15" s="4"/>
      <c r="G15" s="4"/>
      <c r="H15" s="6">
        <v>4.1500000000000004</v>
      </c>
      <c r="I15" s="6">
        <f t="shared" si="1"/>
        <v>170.85</v>
      </c>
    </row>
    <row r="16" spans="1:9" s="5" customFormat="1" ht="15.75">
      <c r="A16" s="31">
        <v>13</v>
      </c>
      <c r="B16" s="32">
        <v>44065</v>
      </c>
      <c r="C16" s="4" t="s">
        <v>66</v>
      </c>
      <c r="D16" s="6">
        <v>175</v>
      </c>
      <c r="E16" s="4"/>
      <c r="F16" s="4"/>
      <c r="G16" s="4"/>
      <c r="H16" s="6">
        <v>4.1500000000000004</v>
      </c>
      <c r="I16" s="6">
        <f t="shared" si="1"/>
        <v>170.85</v>
      </c>
    </row>
    <row r="17" spans="1:9" s="5" customFormat="1" ht="15.75">
      <c r="A17" s="31">
        <v>14</v>
      </c>
      <c r="B17" s="32">
        <v>44069</v>
      </c>
      <c r="C17" s="4" t="s">
        <v>67</v>
      </c>
      <c r="D17" s="6">
        <v>75</v>
      </c>
      <c r="E17" s="4"/>
      <c r="F17" s="4"/>
      <c r="G17" s="4"/>
      <c r="H17" s="6">
        <v>1.95</v>
      </c>
      <c r="I17" s="6">
        <f t="shared" si="1"/>
        <v>73.05</v>
      </c>
    </row>
    <row r="18" spans="1:9" s="5" customFormat="1" ht="15.75">
      <c r="A18" s="31">
        <v>15</v>
      </c>
      <c r="B18" s="32">
        <v>44069</v>
      </c>
      <c r="C18" s="4" t="s">
        <v>68</v>
      </c>
      <c r="D18" s="6">
        <v>175</v>
      </c>
      <c r="E18" s="4"/>
      <c r="F18" s="4"/>
      <c r="G18" s="4"/>
      <c r="H18" s="6">
        <v>4.1500000000000004</v>
      </c>
      <c r="I18" s="6">
        <f>D18-H18</f>
        <v>170.85</v>
      </c>
    </row>
    <row r="19" spans="1:9" s="5" customFormat="1" ht="15.75">
      <c r="A19" s="31">
        <v>16</v>
      </c>
      <c r="B19" s="32">
        <v>44069</v>
      </c>
      <c r="C19" s="4" t="s">
        <v>92</v>
      </c>
      <c r="D19" s="6"/>
      <c r="E19" s="6"/>
      <c r="F19" s="4"/>
      <c r="G19" s="6">
        <v>10</v>
      </c>
      <c r="H19" s="6">
        <f>G19-I19</f>
        <v>0.51999999999999957</v>
      </c>
      <c r="I19" s="6">
        <v>9.48</v>
      </c>
    </row>
    <row r="20" spans="1:9" s="5" customFormat="1" ht="15.75">
      <c r="A20" s="31">
        <v>17</v>
      </c>
      <c r="B20" s="32">
        <v>44071</v>
      </c>
      <c r="C20" s="4" t="s">
        <v>93</v>
      </c>
      <c r="D20" s="6">
        <v>175</v>
      </c>
      <c r="E20" s="4"/>
      <c r="F20" s="4"/>
      <c r="G20" s="4"/>
      <c r="H20" s="6">
        <v>4.1500000000000004</v>
      </c>
      <c r="I20" s="6">
        <f t="shared" si="1"/>
        <v>170.85</v>
      </c>
    </row>
    <row r="21" spans="1:9" s="5" customFormat="1" ht="15.75">
      <c r="A21" s="31">
        <v>18</v>
      </c>
      <c r="B21" s="32">
        <v>44071</v>
      </c>
      <c r="C21" s="4" t="s">
        <v>69</v>
      </c>
      <c r="D21" s="6">
        <v>175</v>
      </c>
      <c r="E21" s="4"/>
      <c r="F21" s="4"/>
      <c r="G21" s="4"/>
      <c r="H21" s="6">
        <v>4.1500000000000004</v>
      </c>
      <c r="I21" s="6">
        <f t="shared" si="1"/>
        <v>170.85</v>
      </c>
    </row>
    <row r="22" spans="1:9" s="5" customFormat="1" ht="15.75">
      <c r="A22" s="31">
        <v>19</v>
      </c>
      <c r="B22" s="32">
        <v>44072</v>
      </c>
      <c r="C22" s="4" t="s">
        <v>60</v>
      </c>
      <c r="D22" s="6"/>
      <c r="E22" s="4"/>
      <c r="F22" s="4"/>
      <c r="G22" s="6">
        <v>50</v>
      </c>
      <c r="H22" s="6">
        <v>0</v>
      </c>
      <c r="I22" s="6">
        <v>50</v>
      </c>
    </row>
    <row r="23" spans="1:9" s="5" customFormat="1" ht="15.75">
      <c r="A23" s="31">
        <v>20</v>
      </c>
      <c r="B23" s="32">
        <v>44073</v>
      </c>
      <c r="C23" s="4" t="s">
        <v>94</v>
      </c>
      <c r="D23" s="6">
        <v>175</v>
      </c>
      <c r="E23" s="4"/>
      <c r="F23" s="4"/>
      <c r="G23" s="4"/>
      <c r="H23" s="6">
        <v>4.1500000000000004</v>
      </c>
      <c r="I23" s="6">
        <f>D23-H23</f>
        <v>170.85</v>
      </c>
    </row>
    <row r="24" spans="1:9" s="5" customFormat="1" ht="15.75">
      <c r="A24" s="31">
        <v>21</v>
      </c>
      <c r="B24" s="32">
        <v>44073</v>
      </c>
      <c r="C24" s="4" t="s">
        <v>82</v>
      </c>
      <c r="D24" s="6">
        <v>175</v>
      </c>
      <c r="E24" s="4"/>
      <c r="F24" s="4"/>
      <c r="G24" s="4"/>
      <c r="H24" s="6">
        <v>4.1500000000000004</v>
      </c>
      <c r="I24" s="6">
        <f>D24-H24</f>
        <v>170.85</v>
      </c>
    </row>
    <row r="25" spans="1:9" s="5" customFormat="1" ht="15.75">
      <c r="A25" s="31">
        <v>22</v>
      </c>
      <c r="B25" s="32">
        <v>44074</v>
      </c>
      <c r="C25" s="4" t="s">
        <v>96</v>
      </c>
      <c r="D25" s="4"/>
      <c r="E25" s="6"/>
      <c r="F25" s="4"/>
      <c r="G25" s="6">
        <v>10</v>
      </c>
      <c r="H25" s="4">
        <v>0.52</v>
      </c>
      <c r="I25" s="6">
        <f>G25-H25</f>
        <v>9.48</v>
      </c>
    </row>
    <row r="26" spans="1:9" s="5" customFormat="1" ht="15.75">
      <c r="A26" s="31">
        <v>23</v>
      </c>
      <c r="B26" s="36">
        <v>44081</v>
      </c>
      <c r="C26" s="4" t="s">
        <v>97</v>
      </c>
      <c r="D26" s="4"/>
      <c r="E26" s="4"/>
      <c r="F26" s="4"/>
      <c r="G26" s="6">
        <v>25</v>
      </c>
      <c r="H26" s="4"/>
      <c r="I26" s="6">
        <f t="shared" ref="I26:I32" si="2">G26-H26</f>
        <v>25</v>
      </c>
    </row>
    <row r="27" spans="1:9" s="5" customFormat="1" ht="15.75">
      <c r="A27" s="31">
        <v>24</v>
      </c>
      <c r="B27" s="36">
        <v>44085</v>
      </c>
      <c r="C27" s="4" t="s">
        <v>98</v>
      </c>
      <c r="D27" s="4"/>
      <c r="E27" s="4"/>
      <c r="F27" s="4"/>
      <c r="G27" s="6">
        <v>50</v>
      </c>
      <c r="H27" s="6">
        <v>1.4</v>
      </c>
      <c r="I27" s="6">
        <f t="shared" si="2"/>
        <v>48.6</v>
      </c>
    </row>
    <row r="28" spans="1:9" s="5" customFormat="1" ht="15.75">
      <c r="A28" s="31">
        <v>25</v>
      </c>
      <c r="B28" s="36">
        <v>44086</v>
      </c>
      <c r="C28" s="4" t="s">
        <v>99</v>
      </c>
      <c r="D28" s="4"/>
      <c r="E28" s="4"/>
      <c r="F28" s="4"/>
      <c r="G28" s="6">
        <v>50</v>
      </c>
      <c r="H28" s="6">
        <v>1.4</v>
      </c>
      <c r="I28" s="6">
        <f t="shared" si="2"/>
        <v>48.6</v>
      </c>
    </row>
    <row r="29" spans="1:9" s="5" customFormat="1" ht="15.75">
      <c r="A29" s="31">
        <v>26</v>
      </c>
      <c r="B29" s="36">
        <v>44088</v>
      </c>
      <c r="C29" s="4" t="s">
        <v>100</v>
      </c>
      <c r="D29" s="4"/>
      <c r="E29" s="4"/>
      <c r="F29" s="4"/>
      <c r="G29" s="6">
        <v>50</v>
      </c>
      <c r="H29" s="6">
        <v>1.4</v>
      </c>
      <c r="I29" s="6">
        <f t="shared" si="2"/>
        <v>48.6</v>
      </c>
    </row>
    <row r="30" spans="1:9" s="5" customFormat="1" ht="15.75">
      <c r="A30" s="31">
        <v>27</v>
      </c>
      <c r="B30" s="36">
        <v>44088</v>
      </c>
      <c r="C30" s="4" t="s">
        <v>101</v>
      </c>
      <c r="D30" s="4"/>
      <c r="E30" s="4"/>
      <c r="F30" s="4"/>
      <c r="G30" s="6">
        <v>50</v>
      </c>
      <c r="H30" s="6">
        <v>1.4</v>
      </c>
      <c r="I30" s="6">
        <f t="shared" si="2"/>
        <v>48.6</v>
      </c>
    </row>
    <row r="31" spans="1:9" s="5" customFormat="1" ht="15.75">
      <c r="A31" s="31">
        <v>28</v>
      </c>
      <c r="B31" s="36">
        <v>44092</v>
      </c>
      <c r="C31" s="4" t="s">
        <v>47</v>
      </c>
      <c r="D31" s="4"/>
      <c r="E31" s="4"/>
      <c r="F31" s="4"/>
      <c r="G31" s="6">
        <v>50</v>
      </c>
      <c r="H31" s="6">
        <v>1.4</v>
      </c>
      <c r="I31" s="6">
        <f t="shared" si="2"/>
        <v>48.6</v>
      </c>
    </row>
    <row r="32" spans="1:9" s="5" customFormat="1" ht="15.75">
      <c r="A32" s="31">
        <v>29</v>
      </c>
      <c r="B32" s="36">
        <v>44094</v>
      </c>
      <c r="C32" s="4" t="s">
        <v>102</v>
      </c>
      <c r="D32" s="4"/>
      <c r="E32" s="4"/>
      <c r="F32" s="4"/>
      <c r="G32" s="6">
        <v>50</v>
      </c>
      <c r="H32" s="6">
        <v>1.4</v>
      </c>
      <c r="I32" s="6">
        <f t="shared" si="2"/>
        <v>48.6</v>
      </c>
    </row>
    <row r="33" spans="1:10" s="5" customFormat="1" ht="15.75">
      <c r="A33" s="31">
        <v>30</v>
      </c>
      <c r="B33" s="36">
        <v>44112</v>
      </c>
      <c r="C33" s="38" t="s">
        <v>103</v>
      </c>
      <c r="D33" s="6">
        <v>175</v>
      </c>
      <c r="E33" s="6"/>
      <c r="F33" s="6"/>
      <c r="G33" s="6"/>
      <c r="H33" s="6">
        <v>4.1500000000000004</v>
      </c>
      <c r="I33" s="6">
        <f>D33-H33</f>
        <v>170.85</v>
      </c>
    </row>
    <row r="34" spans="1:10" s="5" customFormat="1" ht="15.75">
      <c r="A34" s="31">
        <v>31</v>
      </c>
      <c r="B34" s="36">
        <v>44125</v>
      </c>
      <c r="C34" s="4" t="s">
        <v>110</v>
      </c>
      <c r="D34" s="6">
        <v>175</v>
      </c>
      <c r="E34" s="6">
        <v>25</v>
      </c>
      <c r="F34" s="4"/>
      <c r="G34" s="4"/>
      <c r="H34" s="6">
        <v>4.7</v>
      </c>
      <c r="I34" s="6">
        <f>D34+E34-H34</f>
        <v>195.3</v>
      </c>
    </row>
    <row r="35" spans="1:10" s="5" customFormat="1" ht="15.75">
      <c r="A35" s="31">
        <v>32</v>
      </c>
      <c r="B35" s="36">
        <v>44126</v>
      </c>
      <c r="C35" s="4" t="s">
        <v>111</v>
      </c>
      <c r="D35" s="6">
        <v>175</v>
      </c>
      <c r="E35" s="4"/>
      <c r="F35" s="4"/>
      <c r="G35" s="4"/>
      <c r="H35" s="4">
        <v>4.1500000000000004</v>
      </c>
      <c r="I35" s="6">
        <f>D35-H35</f>
        <v>170.85</v>
      </c>
    </row>
    <row r="36" spans="1:10">
      <c r="A36" s="17"/>
      <c r="B36" s="17"/>
      <c r="C36" s="17"/>
      <c r="D36" s="17"/>
      <c r="E36" s="17"/>
      <c r="F36" s="17"/>
      <c r="G36" s="29"/>
      <c r="H36" s="29"/>
      <c r="I36" s="17"/>
    </row>
    <row r="37" spans="1:10">
      <c r="A37" s="17"/>
      <c r="B37" s="17"/>
      <c r="C37" s="49" t="s">
        <v>21</v>
      </c>
      <c r="D37" s="37">
        <f>SUM(D11:D36)</f>
        <v>2525</v>
      </c>
      <c r="E37" s="37">
        <f>SUM(E10:E36)</f>
        <v>40</v>
      </c>
      <c r="F37" s="37">
        <f>SUM(F4:F36)</f>
        <v>150</v>
      </c>
      <c r="G37" s="37">
        <f>SUM(G11:G36)</f>
        <v>420</v>
      </c>
      <c r="H37" s="37">
        <f>SUM(H4:H36)</f>
        <v>75.69</v>
      </c>
      <c r="I37" s="37">
        <f>SUM(I4:I36)</f>
        <v>3059.309999999999</v>
      </c>
    </row>
    <row r="38" spans="1:10">
      <c r="A38" s="20"/>
      <c r="B38" s="20"/>
      <c r="C38" s="20"/>
      <c r="D38" s="20"/>
      <c r="E38" s="20"/>
      <c r="F38" s="20"/>
      <c r="G38" s="20"/>
      <c r="H38" s="20"/>
    </row>
    <row r="39" spans="1:10">
      <c r="A39" s="20"/>
      <c r="B39" s="20"/>
      <c r="C39" s="20"/>
      <c r="D39" s="20"/>
      <c r="E39" s="20"/>
      <c r="F39" s="20"/>
      <c r="G39" s="20"/>
      <c r="H39" s="20"/>
      <c r="I39" s="23"/>
    </row>
    <row r="40" spans="1:10">
      <c r="A40" s="20"/>
      <c r="B40" s="20"/>
      <c r="C40" s="20"/>
      <c r="D40" s="20"/>
      <c r="E40" s="20"/>
      <c r="F40" s="20"/>
      <c r="G40" s="20"/>
      <c r="H40" s="20"/>
      <c r="I40" s="23"/>
    </row>
    <row r="41" spans="1:10">
      <c r="A41" s="20"/>
      <c r="B41" s="20"/>
      <c r="C41" s="20"/>
      <c r="D41" s="20"/>
      <c r="E41" s="20"/>
      <c r="F41" s="20"/>
      <c r="G41" s="20"/>
      <c r="H41" s="20"/>
    </row>
    <row r="42" spans="1:10">
      <c r="A42" s="20"/>
      <c r="B42" s="20"/>
      <c r="C42" s="20"/>
      <c r="D42" s="20"/>
      <c r="E42" s="20"/>
      <c r="F42" s="20"/>
      <c r="G42" s="20"/>
      <c r="H42" s="20"/>
      <c r="I42" s="23"/>
      <c r="J42" s="23"/>
    </row>
    <row r="43" spans="1:10">
      <c r="A43" s="20"/>
      <c r="B43" s="20"/>
      <c r="C43" s="20"/>
      <c r="D43" s="20"/>
      <c r="E43" s="20"/>
      <c r="F43" s="20"/>
      <c r="G43" s="20"/>
      <c r="H43" s="20"/>
    </row>
    <row r="44" spans="1:10">
      <c r="A44" s="20"/>
      <c r="B44" s="20"/>
      <c r="C44" s="20"/>
      <c r="D44" s="20"/>
      <c r="E44" s="20"/>
      <c r="F44" s="20"/>
      <c r="G44" s="20"/>
      <c r="H44" s="20"/>
      <c r="I44" s="23"/>
    </row>
    <row r="45" spans="1:10">
      <c r="A45" s="20"/>
      <c r="B45" s="20"/>
      <c r="C45" s="20"/>
      <c r="D45" s="20"/>
      <c r="E45" s="20"/>
      <c r="F45" s="20"/>
      <c r="G45" s="20"/>
      <c r="H45" s="20"/>
    </row>
    <row r="46" spans="1:10">
      <c r="A46" s="20"/>
      <c r="B46" s="20"/>
      <c r="C46" s="20"/>
      <c r="D46" s="20"/>
      <c r="E46" s="20"/>
      <c r="F46" s="20"/>
      <c r="G46" s="20"/>
      <c r="H46" s="20"/>
    </row>
    <row r="47" spans="1:10">
      <c r="A47" s="20"/>
      <c r="B47" s="20"/>
      <c r="C47" s="20"/>
      <c r="D47" s="20"/>
      <c r="E47" s="20"/>
      <c r="F47" s="20"/>
      <c r="G47" s="20"/>
      <c r="H47" s="20"/>
    </row>
    <row r="48" spans="1:10">
      <c r="A48" s="20"/>
      <c r="B48" s="20"/>
      <c r="C48" s="20"/>
      <c r="D48" s="20"/>
      <c r="E48" s="20"/>
      <c r="F48" s="20"/>
      <c r="G48" s="20"/>
      <c r="H48" s="20"/>
    </row>
    <row r="49" spans="1:8">
      <c r="A49" s="20"/>
      <c r="B49" s="20"/>
      <c r="C49" s="20"/>
      <c r="D49" s="20"/>
      <c r="E49" s="20"/>
      <c r="F49" s="20"/>
      <c r="G49" s="20"/>
      <c r="H49" s="20"/>
    </row>
  </sheetData>
  <mergeCells count="1">
    <mergeCell ref="A1:I1"/>
  </mergeCells>
  <pageMargins left="0.7" right="0" top="1.25" bottom="1.25" header="0.3" footer="0.3"/>
  <pageSetup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E13" sqref="E13"/>
    </sheetView>
  </sheetViews>
  <sheetFormatPr defaultRowHeight="15"/>
  <cols>
    <col min="1" max="1" width="47.5703125" customWidth="1"/>
    <col min="2" max="2" width="14.85546875" customWidth="1"/>
    <col min="3" max="3" width="45.28515625" customWidth="1"/>
    <col min="4" max="4" width="14.28515625" customWidth="1"/>
  </cols>
  <sheetData>
    <row r="1" spans="1:5" s="3" customFormat="1" ht="26.25">
      <c r="A1" s="75" t="s">
        <v>175</v>
      </c>
      <c r="B1" s="75"/>
      <c r="C1" s="75"/>
      <c r="D1" s="75"/>
    </row>
    <row r="2" spans="1:5" ht="17.25" customHeight="1">
      <c r="A2" s="2" t="s">
        <v>1</v>
      </c>
      <c r="B2" s="2" t="s">
        <v>2</v>
      </c>
      <c r="C2" s="2" t="s">
        <v>3</v>
      </c>
      <c r="D2" s="2" t="s">
        <v>2</v>
      </c>
    </row>
    <row r="3" spans="1:5" ht="17.25" customHeight="1">
      <c r="A3" s="7" t="s">
        <v>4</v>
      </c>
      <c r="B3" s="6">
        <v>480.41</v>
      </c>
      <c r="C3" s="4" t="s">
        <v>20</v>
      </c>
      <c r="D3" s="6">
        <v>75.69</v>
      </c>
    </row>
    <row r="4" spans="1:5" ht="17.25" customHeight="1">
      <c r="A4" s="4" t="s">
        <v>26</v>
      </c>
      <c r="B4" s="6">
        <v>150</v>
      </c>
      <c r="C4" s="4"/>
      <c r="D4" s="6"/>
      <c r="E4" s="23"/>
    </row>
    <row r="5" spans="1:5" ht="17.25" customHeight="1">
      <c r="A5" s="15" t="s">
        <v>27</v>
      </c>
      <c r="B5" s="6">
        <v>2525</v>
      </c>
      <c r="C5" s="4"/>
      <c r="D5" s="6"/>
    </row>
    <row r="6" spans="1:5" ht="17.25" customHeight="1">
      <c r="A6" s="15" t="s">
        <v>104</v>
      </c>
      <c r="B6" s="16">
        <v>25</v>
      </c>
      <c r="C6" s="15" t="s">
        <v>28</v>
      </c>
      <c r="D6" s="6">
        <v>3539.72</v>
      </c>
    </row>
    <row r="7" spans="1:5" ht="17.25" customHeight="1">
      <c r="A7" s="15" t="s">
        <v>181</v>
      </c>
      <c r="B7" s="16">
        <v>420</v>
      </c>
      <c r="C7" s="4"/>
      <c r="D7" s="6"/>
    </row>
    <row r="8" spans="1:5" ht="17.25" customHeight="1">
      <c r="A8" s="15" t="s">
        <v>25</v>
      </c>
      <c r="B8" s="16">
        <v>15</v>
      </c>
      <c r="C8" s="4"/>
      <c r="D8" s="4"/>
    </row>
    <row r="9" spans="1:5" ht="17.25" customHeight="1">
      <c r="A9" s="15"/>
      <c r="B9" s="16"/>
      <c r="C9" s="26"/>
      <c r="D9" s="26"/>
    </row>
    <row r="10" spans="1:5" ht="17.25" customHeight="1">
      <c r="A10" s="8" t="s">
        <v>21</v>
      </c>
      <c r="B10" s="9">
        <f>SUM(B3:B9)</f>
        <v>3615.41</v>
      </c>
      <c r="C10" s="8" t="s">
        <v>21</v>
      </c>
      <c r="D10" s="9">
        <f>SUM(D3:D9)</f>
        <v>3615.41</v>
      </c>
    </row>
    <row r="11" spans="1:5" ht="17.25" customHeight="1">
      <c r="D11" s="23"/>
    </row>
    <row r="12" spans="1:5" ht="17.25" customHeight="1">
      <c r="A12" t="s">
        <v>22</v>
      </c>
      <c r="D12" s="23"/>
    </row>
    <row r="13" spans="1:5" ht="17.25" customHeight="1">
      <c r="A13" t="s">
        <v>23</v>
      </c>
    </row>
    <row r="14" spans="1:5" ht="17.25" customHeight="1">
      <c r="C14" s="20"/>
      <c r="D14" s="20"/>
    </row>
    <row r="15" spans="1:5" ht="17.25" customHeight="1">
      <c r="C15" s="20"/>
      <c r="D15" s="20"/>
    </row>
    <row r="16" spans="1:5" ht="17.25" customHeight="1">
      <c r="A16" s="18"/>
      <c r="B16" s="19"/>
      <c r="C16" s="20"/>
      <c r="D16" s="20"/>
    </row>
    <row r="17" spans="1:4" ht="17.25" customHeight="1">
      <c r="A17" s="21"/>
      <c r="B17" s="22"/>
      <c r="C17" s="18"/>
      <c r="D17" s="19"/>
    </row>
    <row r="18" spans="1:4" ht="17.25" customHeight="1">
      <c r="A18" s="18"/>
      <c r="B18" s="19"/>
      <c r="C18" s="18"/>
      <c r="D18" s="18"/>
    </row>
    <row r="19" spans="1:4" ht="17.25" customHeight="1">
      <c r="A19" s="20"/>
      <c r="B19" s="20"/>
      <c r="C19" s="20"/>
      <c r="D19" s="18"/>
    </row>
    <row r="20" spans="1:4">
      <c r="A20" s="20"/>
      <c r="B20" s="20"/>
      <c r="C20" s="20"/>
      <c r="D20" s="20"/>
    </row>
    <row r="21" spans="1:4">
      <c r="A21" s="20"/>
      <c r="B21" s="20"/>
      <c r="C21" s="20"/>
      <c r="D21" s="20"/>
    </row>
  </sheetData>
  <mergeCells count="1">
    <mergeCell ref="A1:D1"/>
  </mergeCells>
  <pageMargins left="0.7" right="0.7" top="0.75" bottom="0.75" header="0.3" footer="0.3"/>
  <pageSetup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sqref="A1:F1"/>
    </sheetView>
  </sheetViews>
  <sheetFormatPr defaultRowHeight="15"/>
  <cols>
    <col min="1" max="1" width="16.28515625" customWidth="1"/>
    <col min="2" max="2" width="24" customWidth="1"/>
    <col min="4" max="4" width="12.140625" customWidth="1"/>
    <col min="5" max="5" width="11.7109375" customWidth="1"/>
    <col min="6" max="6" width="16.5703125" customWidth="1"/>
  </cols>
  <sheetData>
    <row r="1" spans="1:6" ht="18.75">
      <c r="A1" s="76" t="s">
        <v>178</v>
      </c>
      <c r="B1" s="76"/>
      <c r="C1" s="76"/>
      <c r="D1" s="76"/>
      <c r="E1" s="76"/>
      <c r="F1" s="76"/>
    </row>
    <row r="2" spans="1:6" ht="18.75">
      <c r="A2" s="54"/>
      <c r="B2" s="54"/>
      <c r="C2" s="54"/>
      <c r="D2" s="54"/>
      <c r="E2" s="54"/>
      <c r="F2" s="54"/>
    </row>
    <row r="3" spans="1:6" ht="18.75">
      <c r="A3" s="61" t="s">
        <v>166</v>
      </c>
      <c r="B3" s="62"/>
      <c r="C3" s="62"/>
      <c r="D3" s="62"/>
      <c r="E3" s="62"/>
      <c r="F3" s="63">
        <v>72313.45</v>
      </c>
    </row>
    <row r="4" spans="1:6" ht="18.75">
      <c r="A4" s="64"/>
      <c r="B4" s="40"/>
      <c r="C4" s="40"/>
      <c r="D4" s="40"/>
      <c r="E4" s="40"/>
      <c r="F4" s="65"/>
    </row>
    <row r="5" spans="1:6" ht="18.75">
      <c r="A5" s="64" t="s">
        <v>168</v>
      </c>
      <c r="B5" s="40"/>
      <c r="C5" s="40"/>
      <c r="D5" s="40"/>
      <c r="E5" s="40"/>
      <c r="F5" s="65"/>
    </row>
    <row r="6" spans="1:6" ht="18.75">
      <c r="A6" s="35" t="s">
        <v>37</v>
      </c>
      <c r="B6" s="35" t="s">
        <v>35</v>
      </c>
      <c r="C6" s="35" t="s">
        <v>36</v>
      </c>
      <c r="D6" s="35" t="s">
        <v>167</v>
      </c>
      <c r="E6" s="35" t="s">
        <v>2</v>
      </c>
      <c r="F6" s="65"/>
    </row>
    <row r="7" spans="1:6" ht="18.75">
      <c r="A7" s="58">
        <v>44115</v>
      </c>
      <c r="B7" s="59" t="s">
        <v>112</v>
      </c>
      <c r="C7" s="35">
        <v>31</v>
      </c>
      <c r="D7" s="35">
        <v>2626</v>
      </c>
      <c r="E7" s="60">
        <v>127.74</v>
      </c>
      <c r="F7" s="65"/>
    </row>
    <row r="8" spans="1:6" ht="18.75">
      <c r="A8" s="64"/>
      <c r="B8" s="40"/>
      <c r="C8" s="40"/>
      <c r="D8" s="40"/>
      <c r="E8" s="40"/>
      <c r="F8" s="65"/>
    </row>
    <row r="9" spans="1:6" ht="18.75">
      <c r="A9" s="55" t="s">
        <v>165</v>
      </c>
      <c r="B9" s="56"/>
      <c r="C9" s="56"/>
      <c r="D9" s="56"/>
      <c r="E9" s="56"/>
      <c r="F9" s="57">
        <f>F3-E7</f>
        <v>72185.709999999992</v>
      </c>
    </row>
    <row r="13" spans="1:6">
      <c r="A13" t="s">
        <v>169</v>
      </c>
    </row>
  </sheetData>
  <mergeCells count="1">
    <mergeCell ref="A1:F1"/>
  </mergeCells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  NCNC all AC Trial Balance up </vt:lpstr>
      <vt:lpstr>Cash Book</vt:lpstr>
      <vt:lpstr>Detailsof Income </vt:lpstr>
      <vt:lpstr>T B up to 31st August 20</vt:lpstr>
      <vt:lpstr>Detail Income of paypal</vt:lpstr>
      <vt:lpstr>Paypal Ac T B up to 31st August</vt:lpstr>
      <vt:lpstr>Bank Recon. Statement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Rupa Bhattarai</dc:creator>
  <cp:lastModifiedBy>Sushma Ghimire</cp:lastModifiedBy>
  <cp:lastPrinted>2020-11-04T22:27:58Z</cp:lastPrinted>
  <dcterms:created xsi:type="dcterms:W3CDTF">2020-08-30T00:30:46Z</dcterms:created>
  <dcterms:modified xsi:type="dcterms:W3CDTF">2020-11-04T23:18:54Z</dcterms:modified>
</cp:coreProperties>
</file>