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hma\Desktop\NCNC\Finance\"/>
    </mc:Choice>
  </mc:AlternateContent>
  <xr:revisionPtr revIDLastSave="0" documentId="13_ncr:1_{2CBEF8F8-ED2E-4542-BCE7-F06D77B63C12}" xr6:coauthVersionLast="46" xr6:coauthVersionMax="46" xr10:uidLastSave="{00000000-0000-0000-0000-000000000000}"/>
  <bookViews>
    <workbookView xWindow="-120" yWindow="-120" windowWidth="20730" windowHeight="11160" xr2:uid="{2D25F1B4-5BEF-41D6-B5EB-51C8CBFFA0D2}"/>
  </bookViews>
  <sheets>
    <sheet name="Cash Book 2021" sheetId="1" r:id="rId1"/>
    <sheet name="Consulated T B" sheetId="7" r:id="rId2"/>
    <sheet name="Trial Balance 2021" sheetId="3" r:id="rId3"/>
    <sheet name="Bank Recon. Statement" sheetId="6" r:id="rId4"/>
    <sheet name="Paypal Income 2021" sheetId="4" r:id="rId5"/>
    <sheet name="Members Record2021" sheetId="8" r:id="rId6"/>
    <sheet name="Detail Income 2021" sheetId="2" r:id="rId7"/>
    <sheet name="Paypal Trial Balance 2021" sheetId="5" r:id="rId8"/>
    <sheet name="Bank Account Imag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E29" i="7"/>
  <c r="I28" i="1"/>
  <c r="I29" i="1" s="1"/>
  <c r="B30" i="1"/>
  <c r="I15" i="4"/>
  <c r="I18" i="4"/>
  <c r="A30" i="1"/>
  <c r="E22" i="8"/>
  <c r="C7" i="2"/>
  <c r="C17" i="7"/>
  <c r="F18" i="4"/>
  <c r="E18" i="4"/>
  <c r="D18" i="4"/>
  <c r="J29" i="1"/>
  <c r="J28" i="1"/>
  <c r="L29" i="1"/>
  <c r="K29" i="1"/>
  <c r="D30" i="1"/>
  <c r="C30" i="1"/>
  <c r="D22" i="8"/>
  <c r="C14" i="2"/>
  <c r="J16" i="4"/>
  <c r="E19" i="7"/>
  <c r="B20" i="3"/>
  <c r="C14" i="7"/>
  <c r="E12" i="2"/>
  <c r="E11" i="2"/>
  <c r="D14" i="2"/>
  <c r="D11" i="5"/>
  <c r="B11" i="5"/>
  <c r="J15" i="4"/>
  <c r="E10" i="2"/>
  <c r="E9" i="2"/>
  <c r="E8" i="2"/>
  <c r="E7" i="2"/>
  <c r="E5" i="2"/>
  <c r="E6" i="2"/>
  <c r="J14" i="4"/>
  <c r="J13" i="4"/>
  <c r="C10" i="7"/>
  <c r="C7" i="7"/>
  <c r="D5" i="7" s="1"/>
  <c r="E24" i="8" l="1"/>
  <c r="D35" i="7"/>
  <c r="D20" i="3"/>
  <c r="E14" i="2"/>
  <c r="E35" i="7"/>
  <c r="J10" i="4"/>
  <c r="J12" i="4"/>
  <c r="J11" i="4"/>
  <c r="J9" i="4"/>
  <c r="J8" i="4"/>
  <c r="J7" i="4"/>
  <c r="J6" i="4"/>
  <c r="J5" i="4"/>
  <c r="J18" i="4" l="1"/>
  <c r="E37" i="7"/>
</calcChain>
</file>

<file path=xl/sharedStrings.xml><?xml version="1.0" encoding="utf-8"?>
<sst xmlns="http://schemas.openxmlformats.org/spreadsheetml/2006/main" count="220" uniqueCount="133">
  <si>
    <t>NCNC</t>
  </si>
  <si>
    <t>A/C No. 1886</t>
  </si>
  <si>
    <t>A/C No.2082</t>
  </si>
  <si>
    <t>A/C No. 4477</t>
  </si>
  <si>
    <t>A/C No.1166</t>
  </si>
  <si>
    <t>Particular</t>
  </si>
  <si>
    <t>V.No</t>
  </si>
  <si>
    <t>Date</t>
  </si>
  <si>
    <t>Ch.No.</t>
  </si>
  <si>
    <t>Opening Balance</t>
  </si>
  <si>
    <t>Membership Income</t>
  </si>
  <si>
    <t>Zoom Video Communication</t>
  </si>
  <si>
    <t>Card</t>
  </si>
  <si>
    <t>America Nepal Helping Soci.</t>
  </si>
  <si>
    <t>School Reg. Fee</t>
  </si>
  <si>
    <t>Total Expenses</t>
  </si>
  <si>
    <t>Bank Balance</t>
  </si>
  <si>
    <t>Total</t>
  </si>
  <si>
    <t>S.N</t>
  </si>
  <si>
    <t>Amount</t>
  </si>
  <si>
    <t>Income</t>
  </si>
  <si>
    <t>Expenses</t>
  </si>
  <si>
    <t xml:space="preserve">A/C No.  1886 ( Main) </t>
  </si>
  <si>
    <t>Nepali School Expenses</t>
  </si>
  <si>
    <t xml:space="preserve">A/C No. 2082 ( School) </t>
  </si>
  <si>
    <t>A/C No. 4477  (C D )</t>
  </si>
  <si>
    <t xml:space="preserve">A/C No. 1166( Community Center) </t>
  </si>
  <si>
    <t>A/C No. 4500 ( Paypal)</t>
  </si>
  <si>
    <t>Paypal  expenses</t>
  </si>
  <si>
    <t>Perpared By Shiva Bhattarai</t>
  </si>
  <si>
    <t>Treasurer NCNC</t>
  </si>
  <si>
    <t>Opening Balance 31st Dec 2020</t>
  </si>
  <si>
    <t>Name</t>
  </si>
  <si>
    <t>Membership</t>
  </si>
  <si>
    <t>Donation</t>
  </si>
  <si>
    <t xml:space="preserve">School Reg </t>
  </si>
  <si>
    <t>Sangalo Geet.</t>
  </si>
  <si>
    <t xml:space="preserve">Dausi/Bhailo </t>
  </si>
  <si>
    <t>Paypal Charge</t>
  </si>
  <si>
    <t>Net Income</t>
  </si>
  <si>
    <t>Kamal Gautam</t>
  </si>
  <si>
    <t>Mina Gautam</t>
  </si>
  <si>
    <t>Bibak Lal Shrestha</t>
  </si>
  <si>
    <t>Sarita Neupane</t>
  </si>
  <si>
    <t>Sagar Sharma</t>
  </si>
  <si>
    <t>Babu Subadi</t>
  </si>
  <si>
    <t>Abdhesh Jha</t>
  </si>
  <si>
    <t>Binod Bhatta</t>
  </si>
  <si>
    <t xml:space="preserve">                      Perpared By </t>
  </si>
  <si>
    <t>Shiva Bhattarai</t>
  </si>
  <si>
    <t>School Reg. fee ( Paypal )</t>
  </si>
  <si>
    <t>Membership Income ( Paypal )</t>
  </si>
  <si>
    <t>Dr Bal K Sharma     Donation ( Nepali Pathasala ) 2082</t>
  </si>
  <si>
    <t>Paypal A/C</t>
  </si>
  <si>
    <t xml:space="preserve">Nepal School Reg. Fee Income </t>
  </si>
  <si>
    <t xml:space="preserve">Membership Income </t>
  </si>
  <si>
    <t>School Reg. fee  ( Cash / Check )</t>
  </si>
  <si>
    <t xml:space="preserve">Donation Received school A/C                                       </t>
  </si>
  <si>
    <t>Interest Income ( C D A/C 4477)</t>
  </si>
  <si>
    <t>Bank Reconcilition Statement</t>
  </si>
  <si>
    <t>Balance as per Pass Book( Bank Statement)</t>
  </si>
  <si>
    <t xml:space="preserve">                     </t>
  </si>
  <si>
    <t>Ch. No</t>
  </si>
  <si>
    <t>Balance as per Cash Book</t>
  </si>
  <si>
    <t>Trial Balance ( All  A/C and  Paypal )</t>
  </si>
  <si>
    <t>S.N.</t>
  </si>
  <si>
    <t>Dr Amount</t>
  </si>
  <si>
    <t>Cr Amount</t>
  </si>
  <si>
    <t>Main A/C 1886</t>
  </si>
  <si>
    <t>School A/C 2082</t>
  </si>
  <si>
    <t>C  D  A/C 4477</t>
  </si>
  <si>
    <t>Community A/C 1166</t>
  </si>
  <si>
    <t>Paypal A/C 4500</t>
  </si>
  <si>
    <t xml:space="preserve">Paypal A/C </t>
  </si>
  <si>
    <t>Receivable</t>
  </si>
  <si>
    <t>Paypal A/N 4500</t>
  </si>
  <si>
    <t>TOTAL</t>
  </si>
  <si>
    <t>Opening Balance ( 2020)</t>
  </si>
  <si>
    <t>Prem Pradhan</t>
  </si>
  <si>
    <t>Narayan Neupane</t>
  </si>
  <si>
    <t>Janesh Devkota</t>
  </si>
  <si>
    <t>Pervious month</t>
  </si>
  <si>
    <t>Membership Income ( Cash /Check) )</t>
  </si>
  <si>
    <t>This month</t>
  </si>
  <si>
    <t>Ananapourna Deo</t>
  </si>
  <si>
    <t>NCAAT</t>
  </si>
  <si>
    <t>Donation  (Annapurna Deo) ( Paypal)</t>
  </si>
  <si>
    <t>Kiran Acharya Donation ( Nepali Pathasala)2082 (Check)</t>
  </si>
  <si>
    <t>NCAAT ( Check)</t>
  </si>
  <si>
    <t>Add: Check deposited in Bank but not enter in Pass Book</t>
  </si>
  <si>
    <t>NC Main A/C  1886</t>
  </si>
  <si>
    <t>School A/C  2082</t>
  </si>
  <si>
    <t>card</t>
  </si>
  <si>
    <t>Nirajan Karki (upgread)</t>
  </si>
  <si>
    <t>Apil Tamang</t>
  </si>
  <si>
    <t>Membership Record 2021</t>
  </si>
  <si>
    <t>Paypal</t>
  </si>
  <si>
    <t>Cash/Check</t>
  </si>
  <si>
    <t>5 years</t>
  </si>
  <si>
    <t>Sagar Kandel</t>
  </si>
  <si>
    <t>Sam Bhattarai</t>
  </si>
  <si>
    <t>Hari babu Dhakal</t>
  </si>
  <si>
    <t>Niraj Bidari</t>
  </si>
  <si>
    <t xml:space="preserve">Prem Sharma     </t>
  </si>
  <si>
    <t>Bidenra Thapa</t>
  </si>
  <si>
    <t>Shyam Ji K C</t>
  </si>
  <si>
    <t>Bikash Sapokta</t>
  </si>
  <si>
    <t xml:space="preserve"> ( Sujet)Sushmaita Shrestha</t>
  </si>
  <si>
    <t>Membership income</t>
  </si>
  <si>
    <t>COVID-19 Vaccines Program</t>
  </si>
  <si>
    <t>Khem Joshi</t>
  </si>
  <si>
    <t>Krishna Pokharel</t>
  </si>
  <si>
    <t>Restaurent Depo</t>
  </si>
  <si>
    <t>Detail income of Paypal A/C 1st Jan to 30th April 2021</t>
  </si>
  <si>
    <t>Closing Balance up to 30 Aprilh  2021</t>
  </si>
  <si>
    <t>Expenses (up to 30 April  2021)</t>
  </si>
  <si>
    <t>Income ( up to 30 th April 2021)</t>
  </si>
  <si>
    <t>1st Jan2020 to 30th April 2021</t>
  </si>
  <si>
    <t>Bank Balance up to 30 th April 2021</t>
  </si>
  <si>
    <t>Trial Balance 1st Jan to 30 th April 2021 (All bank A/C and paypal )</t>
  </si>
  <si>
    <t>16/5/2021</t>
  </si>
  <si>
    <t>Details  income up to 30 th April 2021</t>
  </si>
  <si>
    <t>Trial Balance 1st Jan to 30 th April 2021</t>
  </si>
  <si>
    <t>Paypal A/C 4500 Balance uo to 30 th April 21</t>
  </si>
  <si>
    <t>Town of Morrisville</t>
  </si>
  <si>
    <t>30 th Aprilh 2021</t>
  </si>
  <si>
    <t>Membership Income Main A/C                            1750.00</t>
  </si>
  <si>
    <t>Membership Income ( Paypal )                             1075.00</t>
  </si>
  <si>
    <t>Main A/C Expenses</t>
  </si>
  <si>
    <t>NCNC CASH BOOK 1st Jan 2021 to 30th April 2021</t>
  </si>
  <si>
    <t>Nepali Pathasala Donation</t>
  </si>
  <si>
    <t>Nepali School Reg. Fee Income(School A/C)        410.00</t>
  </si>
  <si>
    <t>Nepali School Reg. Fee Income ( Paypal )            100.00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</si>
</sst>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2">
    <xf numFmtId="0" fontId="0" fillId="0" borderId="0" xfId="0"/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9" fillId="0" borderId="0" xfId="0" applyFont="1"/>
    <xf numFmtId="2" fontId="9" fillId="0" borderId="0" xfId="0" applyNumberFormat="1" applyFont="1"/>
    <xf numFmtId="0" fontId="9" fillId="0" borderId="1" xfId="0" applyFont="1" applyBorder="1"/>
    <xf numFmtId="2" fontId="0" fillId="0" borderId="0" xfId="0" applyNumberFormat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/>
    <xf numFmtId="2" fontId="11" fillId="0" borderId="2" xfId="0" applyNumberFormat="1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2" fontId="11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1" fillId="0" borderId="0" xfId="0" applyFont="1" applyBorder="1" applyAlignment="1">
      <alignment horizontal="left"/>
    </xf>
    <xf numFmtId="2" fontId="8" fillId="0" borderId="0" xfId="0" applyNumberFormat="1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11" fillId="0" borderId="2" xfId="0" applyFont="1" applyBorder="1"/>
    <xf numFmtId="0" fontId="15" fillId="0" borderId="1" xfId="0" applyFont="1" applyBorder="1" applyAlignment="1">
      <alignment horizontal="center"/>
    </xf>
    <xf numFmtId="2" fontId="7" fillId="0" borderId="1" xfId="0" applyNumberFormat="1" applyFont="1" applyBorder="1"/>
    <xf numFmtId="0" fontId="7" fillId="0" borderId="0" xfId="0" applyFont="1"/>
    <xf numFmtId="0" fontId="8" fillId="0" borderId="2" xfId="0" applyFont="1" applyBorder="1" applyAlignment="1">
      <alignment horizontal="center"/>
    </xf>
    <xf numFmtId="14" fontId="11" fillId="0" borderId="1" xfId="0" applyNumberFormat="1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/>
    <xf numFmtId="14" fontId="0" fillId="0" borderId="1" xfId="0" applyNumberFormat="1" applyFont="1" applyBorder="1"/>
    <xf numFmtId="14" fontId="11" fillId="0" borderId="0" xfId="0" applyNumberFormat="1" applyFont="1" applyBorder="1"/>
    <xf numFmtId="14" fontId="11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2" fontId="11" fillId="0" borderId="0" xfId="1" applyNumberFormat="1" applyFont="1" applyBorder="1"/>
    <xf numFmtId="16" fontId="11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14" fontId="0" fillId="0" borderId="0" xfId="0" applyNumberFormat="1" applyBorder="1"/>
    <xf numFmtId="0" fontId="1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/>
    <xf numFmtId="0" fontId="9" fillId="0" borderId="3" xfId="0" applyFont="1" applyBorder="1"/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/>
    <xf numFmtId="0" fontId="9" fillId="0" borderId="0" xfId="0" applyFont="1" applyBorder="1"/>
    <xf numFmtId="2" fontId="9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/>
    <xf numFmtId="2" fontId="10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2" fontId="20" fillId="0" borderId="0" xfId="0" applyNumberFormat="1" applyFont="1"/>
    <xf numFmtId="0" fontId="0" fillId="0" borderId="0" xfId="0" applyAlignment="1">
      <alignment vertical="top"/>
    </xf>
    <xf numFmtId="2" fontId="15" fillId="0" borderId="1" xfId="0" applyNumberFormat="1" applyFont="1" applyBorder="1"/>
    <xf numFmtId="2" fontId="11" fillId="0" borderId="0" xfId="0" applyNumberFormat="1" applyFont="1"/>
    <xf numFmtId="2" fontId="7" fillId="0" borderId="0" xfId="0" applyNumberFormat="1" applyFont="1" applyBorder="1"/>
    <xf numFmtId="0" fontId="9" fillId="0" borderId="9" xfId="0" applyFont="1" applyBorder="1"/>
    <xf numFmtId="2" fontId="7" fillId="0" borderId="8" xfId="0" applyNumberFormat="1" applyFont="1" applyBorder="1"/>
    <xf numFmtId="0" fontId="9" fillId="0" borderId="4" xfId="0" applyFont="1" applyBorder="1"/>
    <xf numFmtId="0" fontId="9" fillId="0" borderId="7" xfId="0" applyFont="1" applyBorder="1"/>
    <xf numFmtId="0" fontId="9" fillId="0" borderId="4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7" xfId="0" applyNumberFormat="1" applyFont="1" applyBorder="1"/>
    <xf numFmtId="0" fontId="9" fillId="0" borderId="5" xfId="0" applyFont="1" applyBorder="1"/>
    <xf numFmtId="0" fontId="9" fillId="0" borderId="10" xfId="0" applyFont="1" applyBorder="1"/>
    <xf numFmtId="2" fontId="7" fillId="0" borderId="11" xfId="0" applyNumberFormat="1" applyFont="1" applyBorder="1"/>
    <xf numFmtId="0" fontId="0" fillId="0" borderId="4" xfId="0" applyBorder="1"/>
    <xf numFmtId="0" fontId="0" fillId="0" borderId="7" xfId="0" applyBorder="1"/>
    <xf numFmtId="14" fontId="0" fillId="0" borderId="1" xfId="0" applyNumberFormat="1" applyBorder="1"/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4" xfId="0" applyFont="1" applyBorder="1"/>
    <xf numFmtId="2" fontId="7" fillId="0" borderId="2" xfId="0" applyNumberFormat="1" applyFont="1" applyBorder="1"/>
    <xf numFmtId="0" fontId="0" fillId="0" borderId="8" xfId="0" applyBorder="1"/>
    <xf numFmtId="0" fontId="9" fillId="0" borderId="14" xfId="0" applyFont="1" applyBorder="1" applyAlignment="1">
      <alignment horizontal="center"/>
    </xf>
    <xf numFmtId="0" fontId="9" fillId="0" borderId="14" xfId="0" applyFont="1" applyBorder="1"/>
    <xf numFmtId="2" fontId="6" fillId="0" borderId="7" xfId="0" applyNumberFormat="1" applyFont="1" applyBorder="1"/>
    <xf numFmtId="0" fontId="9" fillId="0" borderId="6" xfId="0" applyFont="1" applyBorder="1"/>
    <xf numFmtId="0" fontId="0" fillId="0" borderId="11" xfId="0" applyBorder="1"/>
    <xf numFmtId="0" fontId="0" fillId="0" borderId="2" xfId="0" applyBorder="1"/>
    <xf numFmtId="0" fontId="0" fillId="0" borderId="9" xfId="0" applyBorder="1"/>
    <xf numFmtId="2" fontId="7" fillId="0" borderId="14" xfId="0" applyNumberFormat="1" applyFont="1" applyBorder="1"/>
    <xf numFmtId="2" fontId="6" fillId="0" borderId="14" xfId="0" applyNumberFormat="1" applyFont="1" applyBorder="1"/>
    <xf numFmtId="0" fontId="0" fillId="0" borderId="14" xfId="0" applyBorder="1"/>
    <xf numFmtId="2" fontId="0" fillId="0" borderId="14" xfId="0" applyNumberFormat="1" applyBorder="1"/>
    <xf numFmtId="0" fontId="0" fillId="0" borderId="6" xfId="0" applyBorder="1"/>
    <xf numFmtId="0" fontId="7" fillId="0" borderId="14" xfId="0" applyFont="1" applyBorder="1" applyAlignment="1">
      <alignment horizontal="center"/>
    </xf>
    <xf numFmtId="0" fontId="7" fillId="0" borderId="3" xfId="0" applyFont="1" applyBorder="1"/>
    <xf numFmtId="0" fontId="9" fillId="0" borderId="8" xfId="0" applyFont="1" applyBorder="1"/>
    <xf numFmtId="0" fontId="7" fillId="0" borderId="2" xfId="0" applyFont="1" applyBorder="1"/>
    <xf numFmtId="0" fontId="0" fillId="0" borderId="5" xfId="0" applyBorder="1"/>
    <xf numFmtId="2" fontId="9" fillId="0" borderId="11" xfId="0" applyNumberFormat="1" applyFont="1" applyBorder="1"/>
    <xf numFmtId="0" fontId="0" fillId="0" borderId="3" xfId="0" applyBorder="1"/>
    <xf numFmtId="0" fontId="9" fillId="0" borderId="2" xfId="0" applyFont="1" applyBorder="1"/>
    <xf numFmtId="0" fontId="7" fillId="0" borderId="14" xfId="0" applyFont="1" applyBorder="1"/>
    <xf numFmtId="0" fontId="0" fillId="0" borderId="10" xfId="0" applyBorder="1"/>
    <xf numFmtId="0" fontId="7" fillId="0" borderId="6" xfId="0" applyFont="1" applyBorder="1" applyAlignment="1">
      <alignment horizontal="center"/>
    </xf>
    <xf numFmtId="0" fontId="22" fillId="0" borderId="0" xfId="0" applyFont="1"/>
    <xf numFmtId="2" fontId="22" fillId="0" borderId="0" xfId="0" applyNumberFormat="1" applyFont="1"/>
    <xf numFmtId="0" fontId="7" fillId="0" borderId="6" xfId="0" applyFont="1" applyBorder="1"/>
    <xf numFmtId="2" fontId="0" fillId="0" borderId="6" xfId="0" applyNumberFormat="1" applyBorder="1"/>
    <xf numFmtId="0" fontId="7" fillId="0" borderId="12" xfId="0" applyFont="1" applyBorder="1" applyAlignment="1">
      <alignment horizontal="center"/>
    </xf>
    <xf numFmtId="2" fontId="0" fillId="0" borderId="13" xfId="0" applyNumberFormat="1" applyBorder="1"/>
    <xf numFmtId="2" fontId="7" fillId="0" borderId="5" xfId="0" applyNumberFormat="1" applyFont="1" applyBorder="1"/>
    <xf numFmtId="0" fontId="11" fillId="0" borderId="1" xfId="0" applyFont="1" applyBorder="1" applyAlignment="1">
      <alignment horizontal="left"/>
    </xf>
    <xf numFmtId="0" fontId="5" fillId="0" borderId="0" xfId="0" applyFont="1" applyBorder="1"/>
    <xf numFmtId="2" fontId="0" fillId="0" borderId="8" xfId="0" applyNumberFormat="1" applyBorder="1"/>
    <xf numFmtId="14" fontId="0" fillId="0" borderId="4" xfId="0" applyNumberFormat="1" applyBorder="1"/>
    <xf numFmtId="14" fontId="1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0" fontId="22" fillId="0" borderId="4" xfId="0" applyFont="1" applyBorder="1"/>
    <xf numFmtId="2" fontId="22" fillId="0" borderId="7" xfId="0" applyNumberFormat="1" applyFont="1" applyBorder="1"/>
    <xf numFmtId="0" fontId="22" fillId="0" borderId="5" xfId="0" applyFont="1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19050</xdr:rowOff>
    </xdr:from>
    <xdr:to>
      <xdr:col>10</xdr:col>
      <xdr:colOff>19050</xdr:colOff>
      <xdr:row>22</xdr:row>
      <xdr:rowOff>142875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1FF39C4-675B-45E9-98E4-BA1E8EC84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5" t="22385" r="15074" b="10130"/>
        <a:stretch/>
      </xdr:blipFill>
      <xdr:spPr>
        <a:xfrm rot="10800000">
          <a:off x="57150" y="400050"/>
          <a:ext cx="6057900" cy="3933825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257174</xdr:colOff>
      <xdr:row>2</xdr:row>
      <xdr:rowOff>28573</xdr:rowOff>
    </xdr:from>
    <xdr:to>
      <xdr:col>14</xdr:col>
      <xdr:colOff>342900</xdr:colOff>
      <xdr:row>11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03C12A2-E47D-46B4-B817-B63FEBC0B9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08" t="56372" r="14404" b="14543"/>
        <a:stretch/>
      </xdr:blipFill>
      <xdr:spPr>
        <a:xfrm rot="10800000">
          <a:off x="6353174" y="409573"/>
          <a:ext cx="2524126" cy="1695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5454-8DE0-4910-82C0-6CFF01D80291}">
  <dimension ref="A2:L33"/>
  <sheetViews>
    <sheetView tabSelected="1" workbookViewId="0">
      <selection activeCell="A2" sqref="A2:L2"/>
    </sheetView>
  </sheetViews>
  <sheetFormatPr defaultRowHeight="15" x14ac:dyDescent="0.25"/>
  <cols>
    <col min="1" max="1" width="10.28515625" customWidth="1"/>
    <col min="2" max="2" width="10.7109375" customWidth="1"/>
    <col min="3" max="3" width="11.5703125" customWidth="1"/>
    <col min="4" max="4" width="10" customWidth="1"/>
    <col min="5" max="5" width="25.85546875" customWidth="1"/>
    <col min="6" max="6" width="4.7109375" customWidth="1"/>
    <col min="7" max="7" width="9.5703125" customWidth="1"/>
    <col min="8" max="8" width="8" customWidth="1"/>
    <col min="9" max="9" width="11.140625" customWidth="1"/>
    <col min="10" max="10" width="12.28515625" customWidth="1"/>
    <col min="11" max="11" width="11" customWidth="1"/>
    <col min="12" max="12" width="10.42578125" customWidth="1"/>
  </cols>
  <sheetData>
    <row r="2" spans="1:12" x14ac:dyDescent="0.25">
      <c r="A2" s="141" t="s">
        <v>129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1</v>
      </c>
      <c r="J3" s="1" t="s">
        <v>2</v>
      </c>
      <c r="K3" s="1" t="s">
        <v>3</v>
      </c>
      <c r="L3" s="1" t="s">
        <v>4</v>
      </c>
    </row>
    <row r="4" spans="1:12" x14ac:dyDescent="0.25">
      <c r="A4" s="2">
        <v>78128.39</v>
      </c>
      <c r="B4" s="2">
        <v>20938.61</v>
      </c>
      <c r="C4" s="2">
        <v>2645.4</v>
      </c>
      <c r="D4" s="2">
        <v>14266.75</v>
      </c>
      <c r="E4" s="3" t="s">
        <v>9</v>
      </c>
      <c r="F4" s="3"/>
      <c r="G4" s="3"/>
      <c r="H4" s="3"/>
      <c r="I4" s="3"/>
      <c r="J4" s="3"/>
      <c r="K4" s="3"/>
      <c r="L4" s="3"/>
    </row>
    <row r="5" spans="1:12" x14ac:dyDescent="0.25">
      <c r="A5" s="7"/>
      <c r="B5" s="7">
        <v>385</v>
      </c>
      <c r="C5" s="4"/>
      <c r="D5" s="4"/>
      <c r="E5" s="4" t="s">
        <v>14</v>
      </c>
      <c r="F5" s="5">
        <v>1</v>
      </c>
      <c r="G5" s="6">
        <v>44200</v>
      </c>
      <c r="H5" s="5"/>
      <c r="I5" s="4"/>
      <c r="J5" s="4"/>
      <c r="K5" s="4"/>
      <c r="L5" s="4"/>
    </row>
    <row r="6" spans="1:12" x14ac:dyDescent="0.25">
      <c r="A6" s="7">
        <v>1050</v>
      </c>
      <c r="B6" s="7"/>
      <c r="C6" s="4"/>
      <c r="D6" s="4"/>
      <c r="E6" s="4" t="s">
        <v>10</v>
      </c>
      <c r="F6" s="5">
        <v>2</v>
      </c>
      <c r="G6" s="6">
        <v>44200</v>
      </c>
      <c r="H6" s="5"/>
      <c r="I6" s="4"/>
      <c r="J6" s="4"/>
      <c r="K6" s="4"/>
      <c r="L6" s="4"/>
    </row>
    <row r="7" spans="1:12" x14ac:dyDescent="0.25">
      <c r="A7" s="7"/>
      <c r="B7" s="7"/>
      <c r="C7" s="4"/>
      <c r="D7" s="4"/>
      <c r="E7" s="4" t="s">
        <v>11</v>
      </c>
      <c r="F7" s="5">
        <v>3</v>
      </c>
      <c r="G7" s="6">
        <v>44203</v>
      </c>
      <c r="H7" s="5"/>
      <c r="I7" s="4"/>
      <c r="J7" s="4">
        <v>14.99</v>
      </c>
      <c r="K7" s="4"/>
      <c r="L7" s="4"/>
    </row>
    <row r="8" spans="1:12" x14ac:dyDescent="0.25">
      <c r="A8" s="7"/>
      <c r="B8" s="7"/>
      <c r="C8" s="4"/>
      <c r="D8" s="4"/>
      <c r="E8" s="4" t="s">
        <v>13</v>
      </c>
      <c r="F8" s="5">
        <v>4</v>
      </c>
      <c r="G8" s="6">
        <v>44204</v>
      </c>
      <c r="H8" s="5">
        <v>1083</v>
      </c>
      <c r="I8" s="4"/>
      <c r="J8" s="4">
        <v>203.61</v>
      </c>
      <c r="K8" s="4"/>
      <c r="L8" s="4"/>
    </row>
    <row r="9" spans="1:12" x14ac:dyDescent="0.25">
      <c r="A9" s="7"/>
      <c r="B9" s="7"/>
      <c r="C9" s="4"/>
      <c r="D9" s="4"/>
      <c r="E9" s="4" t="s">
        <v>11</v>
      </c>
      <c r="F9" s="5">
        <v>5</v>
      </c>
      <c r="G9" s="6">
        <v>44211</v>
      </c>
      <c r="H9" s="5" t="s">
        <v>12</v>
      </c>
      <c r="I9" s="4"/>
      <c r="J9" s="4">
        <v>88.97</v>
      </c>
      <c r="K9" s="4"/>
      <c r="L9" s="4"/>
    </row>
    <row r="10" spans="1:12" x14ac:dyDescent="0.25">
      <c r="A10" s="7">
        <v>175</v>
      </c>
      <c r="B10" s="7"/>
      <c r="C10" s="4"/>
      <c r="D10" s="4"/>
      <c r="E10" s="4" t="s">
        <v>10</v>
      </c>
      <c r="F10" s="5">
        <v>6</v>
      </c>
      <c r="G10" s="6">
        <v>44217</v>
      </c>
      <c r="H10" s="5"/>
      <c r="I10" s="4"/>
      <c r="J10" s="4"/>
      <c r="K10" s="4"/>
      <c r="L10" s="4"/>
    </row>
    <row r="11" spans="1:12" x14ac:dyDescent="0.25">
      <c r="A11" s="7"/>
      <c r="B11" s="7">
        <v>1100</v>
      </c>
      <c r="C11" s="4"/>
      <c r="D11" s="4"/>
      <c r="E11" s="4" t="s">
        <v>130</v>
      </c>
      <c r="F11" s="5">
        <v>7</v>
      </c>
      <c r="G11" s="6">
        <v>44217</v>
      </c>
      <c r="H11" s="5"/>
      <c r="I11" s="4"/>
      <c r="J11" s="4"/>
      <c r="K11" s="4"/>
      <c r="L11" s="4"/>
    </row>
    <row r="12" spans="1:12" x14ac:dyDescent="0.25">
      <c r="A12" s="7"/>
      <c r="B12" s="4"/>
      <c r="C12" s="4"/>
      <c r="D12" s="4"/>
      <c r="E12" s="4" t="s">
        <v>78</v>
      </c>
      <c r="F12" s="5">
        <v>8</v>
      </c>
      <c r="G12" s="91">
        <v>44226</v>
      </c>
      <c r="H12" s="5">
        <v>1082</v>
      </c>
      <c r="I12" s="4"/>
      <c r="J12" s="4">
        <v>45.03</v>
      </c>
      <c r="K12" s="4"/>
      <c r="L12" s="4"/>
    </row>
    <row r="13" spans="1:12" x14ac:dyDescent="0.25">
      <c r="A13" s="4"/>
      <c r="B13" s="7">
        <v>25</v>
      </c>
      <c r="C13" s="4"/>
      <c r="D13" s="4"/>
      <c r="E13" s="4" t="s">
        <v>14</v>
      </c>
      <c r="F13" s="5">
        <v>9</v>
      </c>
      <c r="G13" s="91">
        <v>44255</v>
      </c>
      <c r="H13" s="4"/>
      <c r="I13" s="4"/>
      <c r="J13" s="4"/>
      <c r="K13" s="4"/>
      <c r="L13" s="4"/>
    </row>
    <row r="14" spans="1:12" x14ac:dyDescent="0.25">
      <c r="A14" s="7">
        <v>175</v>
      </c>
      <c r="B14" s="4"/>
      <c r="C14" s="4"/>
      <c r="D14" s="4"/>
      <c r="E14" s="4" t="s">
        <v>10</v>
      </c>
      <c r="F14" s="5">
        <v>10</v>
      </c>
      <c r="G14" s="91">
        <v>44255</v>
      </c>
      <c r="H14" s="4"/>
      <c r="I14" s="4"/>
      <c r="J14" s="4"/>
      <c r="K14" s="4"/>
      <c r="L14" s="4"/>
    </row>
    <row r="15" spans="1:12" x14ac:dyDescent="0.25">
      <c r="A15" s="7">
        <v>500</v>
      </c>
      <c r="B15" s="4"/>
      <c r="C15" s="4"/>
      <c r="D15" s="4"/>
      <c r="E15" s="4" t="s">
        <v>85</v>
      </c>
      <c r="F15" s="5">
        <v>11</v>
      </c>
      <c r="G15" s="91">
        <v>44255</v>
      </c>
      <c r="H15" s="4"/>
      <c r="I15" s="4"/>
      <c r="J15" s="4"/>
      <c r="K15" s="4"/>
      <c r="L15" s="4"/>
    </row>
    <row r="16" spans="1:12" x14ac:dyDescent="0.25">
      <c r="A16" s="4"/>
      <c r="B16" s="4"/>
      <c r="C16" s="4"/>
      <c r="D16" s="4"/>
      <c r="E16" s="4" t="s">
        <v>11</v>
      </c>
      <c r="F16" s="5">
        <v>12</v>
      </c>
      <c r="G16" s="91">
        <v>44255</v>
      </c>
      <c r="H16" s="5" t="s">
        <v>92</v>
      </c>
      <c r="I16" s="4"/>
      <c r="J16" s="4">
        <v>134.91</v>
      </c>
      <c r="K16" s="4"/>
      <c r="L16" s="4"/>
    </row>
    <row r="17" spans="1:12" x14ac:dyDescent="0.25">
      <c r="A17" s="7">
        <v>350</v>
      </c>
      <c r="B17" s="4"/>
      <c r="C17" s="4"/>
      <c r="D17" s="4"/>
      <c r="E17" s="4" t="s">
        <v>108</v>
      </c>
      <c r="F17" s="5">
        <v>13</v>
      </c>
      <c r="G17" s="6">
        <v>44298</v>
      </c>
      <c r="H17" s="5"/>
      <c r="I17" s="4"/>
      <c r="J17" s="4"/>
      <c r="K17" s="4"/>
      <c r="L17" s="4"/>
    </row>
    <row r="18" spans="1:12" x14ac:dyDescent="0.25">
      <c r="A18" s="4"/>
      <c r="B18" s="4"/>
      <c r="C18" s="4"/>
      <c r="D18" s="4"/>
      <c r="E18" s="4" t="s">
        <v>109</v>
      </c>
      <c r="F18" s="5">
        <v>14</v>
      </c>
      <c r="G18" s="6">
        <v>44299</v>
      </c>
      <c r="H18" s="5" t="s">
        <v>12</v>
      </c>
      <c r="I18" s="4">
        <v>23.55</v>
      </c>
      <c r="J18" s="4"/>
      <c r="K18" s="4"/>
      <c r="L18" s="4"/>
    </row>
    <row r="19" spans="1:12" x14ac:dyDescent="0.25">
      <c r="A19" s="4"/>
      <c r="B19" s="4"/>
      <c r="C19" s="4"/>
      <c r="D19" s="4"/>
      <c r="E19" s="4" t="s">
        <v>124</v>
      </c>
      <c r="F19" s="5">
        <v>15</v>
      </c>
      <c r="G19" s="6">
        <v>44299</v>
      </c>
      <c r="H19" s="5" t="s">
        <v>12</v>
      </c>
      <c r="I19" s="7">
        <v>100</v>
      </c>
      <c r="J19" s="19"/>
      <c r="K19" s="4"/>
      <c r="L19" s="4"/>
    </row>
    <row r="20" spans="1:12" x14ac:dyDescent="0.25">
      <c r="A20" s="4"/>
      <c r="B20" s="4"/>
      <c r="C20" s="4"/>
      <c r="D20" s="4"/>
      <c r="E20" s="4" t="s">
        <v>11</v>
      </c>
      <c r="F20" s="5">
        <v>16</v>
      </c>
      <c r="G20" s="6">
        <v>44299</v>
      </c>
      <c r="H20" s="5" t="s">
        <v>92</v>
      </c>
      <c r="I20" s="4"/>
      <c r="J20" s="7">
        <v>134.91</v>
      </c>
      <c r="K20" s="4"/>
      <c r="L20" s="4"/>
    </row>
    <row r="21" spans="1:12" x14ac:dyDescent="0.25">
      <c r="A21" s="4"/>
      <c r="B21" s="4"/>
      <c r="C21" s="4"/>
      <c r="D21" s="4"/>
      <c r="E21" s="4" t="s">
        <v>11</v>
      </c>
      <c r="F21" s="5">
        <v>17</v>
      </c>
      <c r="G21" s="6">
        <v>44302</v>
      </c>
      <c r="H21" s="5" t="s">
        <v>12</v>
      </c>
      <c r="I21" s="4"/>
      <c r="J21" s="7">
        <v>134.91</v>
      </c>
      <c r="K21" s="4"/>
      <c r="L21" s="4"/>
    </row>
    <row r="22" spans="1:12" x14ac:dyDescent="0.25">
      <c r="A22" s="4"/>
      <c r="B22" s="4"/>
      <c r="C22" s="4"/>
      <c r="D22" s="4"/>
      <c r="E22" s="4" t="s">
        <v>78</v>
      </c>
      <c r="F22" s="5">
        <v>18</v>
      </c>
      <c r="G22" s="91">
        <v>44302</v>
      </c>
      <c r="H22" s="5">
        <v>1084</v>
      </c>
      <c r="I22" s="4"/>
      <c r="J22" s="4">
        <v>15.48</v>
      </c>
      <c r="K22" s="4"/>
      <c r="L22" s="4"/>
    </row>
    <row r="23" spans="1:12" x14ac:dyDescent="0.25">
      <c r="A23" s="4"/>
      <c r="B23" s="4"/>
      <c r="C23" s="4"/>
      <c r="D23" s="4"/>
      <c r="E23" s="4" t="s">
        <v>110</v>
      </c>
      <c r="F23" s="5">
        <v>19</v>
      </c>
      <c r="G23" s="91">
        <v>44302</v>
      </c>
      <c r="H23" s="5">
        <v>2623</v>
      </c>
      <c r="I23" s="4">
        <v>23.55</v>
      </c>
      <c r="J23" s="4"/>
      <c r="K23" s="4"/>
      <c r="L23" s="4"/>
    </row>
    <row r="24" spans="1:12" x14ac:dyDescent="0.25">
      <c r="A24" s="4"/>
      <c r="B24" s="4"/>
      <c r="C24" s="4"/>
      <c r="D24" s="4"/>
      <c r="E24" s="4" t="s">
        <v>111</v>
      </c>
      <c r="F24" s="5">
        <v>20</v>
      </c>
      <c r="G24" s="6">
        <v>44302</v>
      </c>
      <c r="H24" s="5">
        <v>2624</v>
      </c>
      <c r="I24" s="4">
        <v>72.98</v>
      </c>
      <c r="J24" s="4"/>
      <c r="K24" s="4"/>
      <c r="L24" s="4"/>
    </row>
    <row r="25" spans="1:12" x14ac:dyDescent="0.25">
      <c r="A25" s="4"/>
      <c r="B25" s="4"/>
      <c r="C25" s="4"/>
      <c r="D25" s="4"/>
      <c r="E25" s="4" t="s">
        <v>112</v>
      </c>
      <c r="F25" s="5">
        <v>21</v>
      </c>
      <c r="G25" s="91">
        <v>44307</v>
      </c>
      <c r="H25" s="5" t="s">
        <v>92</v>
      </c>
      <c r="I25" s="4">
        <v>39.74</v>
      </c>
      <c r="J25" s="4"/>
      <c r="K25" s="4"/>
      <c r="L25" s="4"/>
    </row>
    <row r="26" spans="1:12" x14ac:dyDescent="0.25">
      <c r="A26" s="4"/>
      <c r="B26" s="4"/>
      <c r="C26" s="4"/>
      <c r="D26" s="4"/>
      <c r="E26" s="4" t="s">
        <v>124</v>
      </c>
      <c r="F26" s="5">
        <v>22</v>
      </c>
      <c r="G26" s="91">
        <v>44308</v>
      </c>
      <c r="H26" s="5" t="s">
        <v>12</v>
      </c>
      <c r="I26" s="7">
        <v>100</v>
      </c>
      <c r="J26" s="4"/>
      <c r="K26" s="4"/>
      <c r="L26" s="4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7"/>
      <c r="B28" s="7"/>
      <c r="C28" s="4"/>
      <c r="D28" s="4"/>
      <c r="E28" s="10" t="s">
        <v>15</v>
      </c>
      <c r="F28" s="10"/>
      <c r="G28" s="10"/>
      <c r="H28" s="10"/>
      <c r="I28" s="8">
        <f>SUM(I18:I27)</f>
        <v>359.82</v>
      </c>
      <c r="J28" s="8">
        <f>SUM(J7:J27)</f>
        <v>772.81</v>
      </c>
      <c r="K28" s="8">
        <v>0</v>
      </c>
      <c r="L28" s="8">
        <v>0</v>
      </c>
    </row>
    <row r="29" spans="1:12" x14ac:dyDescent="0.25">
      <c r="A29" s="7"/>
      <c r="B29" s="7"/>
      <c r="C29" s="4"/>
      <c r="D29" s="4"/>
      <c r="E29" s="10" t="s">
        <v>16</v>
      </c>
      <c r="F29" s="10"/>
      <c r="G29" s="10"/>
      <c r="H29" s="10"/>
      <c r="I29" s="8">
        <f>I30-I28</f>
        <v>80018.569999999992</v>
      </c>
      <c r="J29" s="8">
        <f>J30-J28</f>
        <v>21675.8</v>
      </c>
      <c r="K29" s="8">
        <f>K30-K28</f>
        <v>2645</v>
      </c>
      <c r="L29" s="8">
        <f>L30-L28</f>
        <v>14266.75</v>
      </c>
    </row>
    <row r="30" spans="1:12" x14ac:dyDescent="0.25">
      <c r="A30" s="8">
        <f>SUM(A4:A29)</f>
        <v>80378.39</v>
      </c>
      <c r="B30" s="8">
        <f>SUM(B4:B29)</f>
        <v>22448.61</v>
      </c>
      <c r="C30" s="8">
        <f>SUM(C4:C29)</f>
        <v>2645.4</v>
      </c>
      <c r="D30" s="8">
        <f>SUM(D4:D29)</f>
        <v>14266.75</v>
      </c>
      <c r="E30" s="10" t="s">
        <v>17</v>
      </c>
      <c r="F30" s="10"/>
      <c r="G30" s="10"/>
      <c r="H30" s="10"/>
      <c r="I30" s="9">
        <v>80378.39</v>
      </c>
      <c r="J30" s="8">
        <v>22448.61</v>
      </c>
      <c r="K30" s="8">
        <v>2645</v>
      </c>
      <c r="L30" s="9">
        <v>14266.75</v>
      </c>
    </row>
    <row r="32" spans="1:12" x14ac:dyDescent="0.25">
      <c r="A32" t="s">
        <v>49</v>
      </c>
    </row>
    <row r="33" spans="1:1" x14ac:dyDescent="0.25">
      <c r="A33" t="s">
        <v>30</v>
      </c>
    </row>
  </sheetData>
  <mergeCells count="1">
    <mergeCell ref="A2:L2"/>
  </mergeCells>
  <pageMargins left="0" right="0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682A5-F5DF-41CE-9555-4DEFB645EF31}">
  <dimension ref="A1:J39"/>
  <sheetViews>
    <sheetView workbookViewId="0">
      <selection activeCell="D12" sqref="D12"/>
    </sheetView>
  </sheetViews>
  <sheetFormatPr defaultRowHeight="15" x14ac:dyDescent="0.25"/>
  <cols>
    <col min="1" max="1" width="5.7109375" customWidth="1"/>
    <col min="2" max="2" width="45.7109375" customWidth="1"/>
    <col min="3" max="3" width="16" customWidth="1"/>
    <col min="4" max="4" width="16.140625" customWidth="1"/>
    <col min="5" max="5" width="17.28515625" customWidth="1"/>
    <col min="7" max="7" width="21.85546875" customWidth="1"/>
  </cols>
  <sheetData>
    <row r="1" spans="1:7" ht="18.75" x14ac:dyDescent="0.3">
      <c r="A1" s="16" t="s">
        <v>0</v>
      </c>
      <c r="B1" s="16"/>
      <c r="C1" s="16"/>
      <c r="D1" s="16"/>
    </row>
    <row r="2" spans="1:7" ht="18.75" x14ac:dyDescent="0.3">
      <c r="A2" s="16" t="s">
        <v>64</v>
      </c>
      <c r="B2" s="16"/>
      <c r="C2" s="16"/>
      <c r="D2" s="16"/>
    </row>
    <row r="3" spans="1:7" ht="18.75" x14ac:dyDescent="0.3">
      <c r="A3" s="16" t="s">
        <v>117</v>
      </c>
      <c r="B3" s="16"/>
      <c r="C3" s="16"/>
      <c r="D3" s="16"/>
    </row>
    <row r="4" spans="1:7" ht="18.75" x14ac:dyDescent="0.3">
      <c r="A4" s="92" t="s">
        <v>65</v>
      </c>
      <c r="B4" s="92" t="s">
        <v>5</v>
      </c>
      <c r="C4" s="93"/>
      <c r="D4" s="94" t="s">
        <v>66</v>
      </c>
      <c r="E4" s="95" t="s">
        <v>67</v>
      </c>
    </row>
    <row r="5" spans="1:7" ht="18.75" x14ac:dyDescent="0.3">
      <c r="A5" s="96">
        <v>1</v>
      </c>
      <c r="B5" s="97" t="s">
        <v>77</v>
      </c>
      <c r="C5" s="16"/>
      <c r="D5" s="98">
        <f>C6+C7+C8+C9+C10</f>
        <v>117048.12999999999</v>
      </c>
      <c r="E5" s="99"/>
    </row>
    <row r="6" spans="1:7" ht="18.75" x14ac:dyDescent="0.3">
      <c r="A6" s="100"/>
      <c r="B6" s="80" t="s">
        <v>68</v>
      </c>
      <c r="C6" s="17">
        <v>78128.39</v>
      </c>
      <c r="D6" s="101"/>
      <c r="E6" s="90"/>
    </row>
    <row r="7" spans="1:7" ht="18.75" x14ac:dyDescent="0.3">
      <c r="A7" s="100"/>
      <c r="B7" s="80" t="s">
        <v>69</v>
      </c>
      <c r="C7" s="17">
        <f>20938.61</f>
        <v>20938.61</v>
      </c>
      <c r="D7" s="101"/>
      <c r="E7" s="90"/>
    </row>
    <row r="8" spans="1:7" ht="21" x14ac:dyDescent="0.35">
      <c r="A8" s="100"/>
      <c r="B8" s="80" t="s">
        <v>70</v>
      </c>
      <c r="C8" s="17">
        <v>14266.75</v>
      </c>
      <c r="D8" s="101"/>
      <c r="E8" s="102"/>
    </row>
    <row r="9" spans="1:7" ht="18.75" x14ac:dyDescent="0.3">
      <c r="A9" s="100"/>
      <c r="B9" s="80" t="s">
        <v>71</v>
      </c>
      <c r="C9" s="17">
        <v>2645.4</v>
      </c>
      <c r="D9" s="101"/>
      <c r="E9" s="90"/>
    </row>
    <row r="10" spans="1:7" ht="18.75" x14ac:dyDescent="0.3">
      <c r="A10" s="101"/>
      <c r="B10" s="140" t="s">
        <v>72</v>
      </c>
      <c r="C10" s="124">
        <f>1044.83+24.15</f>
        <v>1068.98</v>
      </c>
      <c r="D10" s="103"/>
      <c r="E10" s="104"/>
    </row>
    <row r="11" spans="1:7" x14ac:dyDescent="0.25">
      <c r="A11" s="105"/>
      <c r="B11" s="106"/>
      <c r="C11" s="132"/>
      <c r="D11" s="105"/>
      <c r="E11" s="105"/>
    </row>
    <row r="12" spans="1:7" ht="21" x14ac:dyDescent="0.35">
      <c r="A12" s="100">
        <v>2</v>
      </c>
      <c r="B12" s="42" t="s">
        <v>116</v>
      </c>
      <c r="C12" s="81"/>
      <c r="D12" s="107">
        <f>C13+C14+C15+C17</f>
        <v>5086</v>
      </c>
      <c r="E12" s="108"/>
    </row>
    <row r="13" spans="1:7" ht="18.75" x14ac:dyDescent="0.3">
      <c r="A13" s="101"/>
      <c r="B13" s="16" t="s">
        <v>68</v>
      </c>
      <c r="C13" s="85">
        <v>2250</v>
      </c>
      <c r="D13" s="101"/>
      <c r="E13" s="109"/>
    </row>
    <row r="14" spans="1:7" ht="18.75" x14ac:dyDescent="0.3">
      <c r="A14" s="101"/>
      <c r="B14" s="16" t="s">
        <v>69</v>
      </c>
      <c r="C14" s="85">
        <f>1485+25</f>
        <v>1510</v>
      </c>
      <c r="D14" s="101"/>
      <c r="E14" s="109"/>
      <c r="G14" s="19"/>
    </row>
    <row r="15" spans="1:7" ht="18.75" x14ac:dyDescent="0.3">
      <c r="A15" s="101"/>
      <c r="B15" s="16" t="s">
        <v>70</v>
      </c>
      <c r="C15" s="85">
        <v>0</v>
      </c>
      <c r="D15" s="101"/>
      <c r="E15" s="109"/>
    </row>
    <row r="16" spans="1:7" ht="18.75" x14ac:dyDescent="0.3">
      <c r="A16" s="101"/>
      <c r="B16" s="16" t="s">
        <v>71</v>
      </c>
      <c r="C16" s="85">
        <v>0</v>
      </c>
      <c r="D16" s="101"/>
      <c r="E16" s="109"/>
    </row>
    <row r="17" spans="1:10" ht="18.75" x14ac:dyDescent="0.3">
      <c r="A17" s="101"/>
      <c r="B17" s="123" t="s">
        <v>72</v>
      </c>
      <c r="C17" s="139">
        <f>1201+125</f>
        <v>1326</v>
      </c>
      <c r="D17" s="101"/>
      <c r="E17" s="110"/>
      <c r="G17" s="19"/>
      <c r="J17" s="19"/>
    </row>
    <row r="18" spans="1:10" x14ac:dyDescent="0.25">
      <c r="A18" s="111"/>
      <c r="C18" s="90"/>
      <c r="D18" s="111"/>
      <c r="E18" s="111"/>
      <c r="G18" s="19"/>
    </row>
    <row r="19" spans="1:10" ht="18.75" x14ac:dyDescent="0.3">
      <c r="A19" s="112">
        <v>3</v>
      </c>
      <c r="B19" s="113" t="s">
        <v>115</v>
      </c>
      <c r="C19" s="114"/>
      <c r="D19" s="115"/>
      <c r="E19" s="98">
        <f>C20+C21+C24+C25</f>
        <v>1165.6999999999998</v>
      </c>
      <c r="G19" s="19"/>
    </row>
    <row r="20" spans="1:10" ht="18.75" x14ac:dyDescent="0.3">
      <c r="A20" s="101"/>
      <c r="B20" s="80" t="s">
        <v>68</v>
      </c>
      <c r="C20" s="85">
        <v>359.82</v>
      </c>
      <c r="D20" s="101"/>
      <c r="E20" s="109"/>
      <c r="G20" s="19"/>
    </row>
    <row r="21" spans="1:10" ht="18.75" x14ac:dyDescent="0.3">
      <c r="A21" s="101"/>
      <c r="B21" s="80" t="s">
        <v>69</v>
      </c>
      <c r="C21" s="85">
        <v>772.81</v>
      </c>
      <c r="D21" s="101"/>
      <c r="E21" s="109"/>
    </row>
    <row r="22" spans="1:10" ht="18.75" x14ac:dyDescent="0.3">
      <c r="A22" s="101"/>
      <c r="B22" s="80" t="s">
        <v>70</v>
      </c>
      <c r="C22" s="85">
        <v>0</v>
      </c>
      <c r="D22" s="109"/>
      <c r="E22" s="109"/>
    </row>
    <row r="23" spans="1:10" ht="18.75" x14ac:dyDescent="0.3">
      <c r="A23" s="101"/>
      <c r="B23" s="80" t="s">
        <v>71</v>
      </c>
      <c r="C23" s="85">
        <v>0</v>
      </c>
      <c r="D23" s="109"/>
      <c r="E23" s="109"/>
    </row>
    <row r="24" spans="1:10" ht="18.75" x14ac:dyDescent="0.3">
      <c r="A24" s="101"/>
      <c r="B24" s="138" t="s">
        <v>73</v>
      </c>
      <c r="C24" s="139">
        <v>33.07</v>
      </c>
      <c r="D24" s="109"/>
      <c r="E24" s="109"/>
      <c r="G24" s="19"/>
    </row>
    <row r="25" spans="1:10" ht="21" x14ac:dyDescent="0.35">
      <c r="A25" s="111"/>
      <c r="B25" s="116"/>
      <c r="C25" s="117"/>
      <c r="D25" s="101"/>
      <c r="E25" s="108"/>
      <c r="G25" s="19"/>
      <c r="H25" s="19"/>
    </row>
    <row r="26" spans="1:10" ht="18.75" x14ac:dyDescent="0.3">
      <c r="A26" s="105"/>
      <c r="B26" s="118"/>
      <c r="C26" s="106"/>
      <c r="D26" s="119"/>
      <c r="E26" s="119"/>
      <c r="G26" s="19"/>
    </row>
    <row r="27" spans="1:10" ht="18.75" x14ac:dyDescent="0.3">
      <c r="A27" s="112">
        <v>4</v>
      </c>
      <c r="B27" s="97" t="s">
        <v>74</v>
      </c>
      <c r="C27" s="42"/>
      <c r="D27" s="120"/>
      <c r="E27" s="107">
        <v>0</v>
      </c>
    </row>
    <row r="28" spans="1:10" ht="18.75" x14ac:dyDescent="0.3">
      <c r="A28" s="111"/>
      <c r="B28" s="116"/>
      <c r="C28" s="121"/>
      <c r="D28" s="103"/>
      <c r="E28" s="103"/>
      <c r="G28" s="19"/>
      <c r="H28" s="19"/>
    </row>
    <row r="29" spans="1:10" ht="18.75" x14ac:dyDescent="0.3">
      <c r="A29" s="112">
        <v>5</v>
      </c>
      <c r="B29" s="42" t="s">
        <v>114</v>
      </c>
      <c r="C29" s="16"/>
      <c r="D29" s="98"/>
      <c r="E29" s="98">
        <f>C30+C31+C32+C33+C34</f>
        <v>120968.43000000001</v>
      </c>
      <c r="G29" s="19"/>
    </row>
    <row r="30" spans="1:10" ht="18.75" x14ac:dyDescent="0.3">
      <c r="A30" s="101"/>
      <c r="B30" s="16" t="s">
        <v>68</v>
      </c>
      <c r="C30" s="17">
        <v>80018.570000000007</v>
      </c>
      <c r="D30" s="101"/>
      <c r="E30" s="109"/>
      <c r="G30" s="19"/>
    </row>
    <row r="31" spans="1:10" ht="18.75" x14ac:dyDescent="0.3">
      <c r="A31" s="101"/>
      <c r="B31" s="16" t="s">
        <v>69</v>
      </c>
      <c r="C31" s="17">
        <v>21675.8</v>
      </c>
      <c r="D31" s="101"/>
      <c r="E31" s="109"/>
    </row>
    <row r="32" spans="1:10" ht="18.75" x14ac:dyDescent="0.3">
      <c r="A32" s="101"/>
      <c r="B32" s="16" t="s">
        <v>70</v>
      </c>
      <c r="C32" s="17">
        <v>14266.75</v>
      </c>
      <c r="D32" s="101"/>
      <c r="E32" s="109"/>
    </row>
    <row r="33" spans="1:6" ht="18.75" x14ac:dyDescent="0.3">
      <c r="A33" s="101"/>
      <c r="B33" s="16" t="s">
        <v>71</v>
      </c>
      <c r="C33" s="17">
        <v>2645.4</v>
      </c>
      <c r="D33" s="101"/>
      <c r="E33" s="109"/>
    </row>
    <row r="34" spans="1:6" ht="18.75" x14ac:dyDescent="0.3">
      <c r="A34" s="122"/>
      <c r="B34" s="123" t="s">
        <v>75</v>
      </c>
      <c r="C34" s="124">
        <v>2361.91</v>
      </c>
      <c r="D34" s="125"/>
      <c r="E34" s="126"/>
    </row>
    <row r="35" spans="1:6" ht="18.75" x14ac:dyDescent="0.3">
      <c r="A35" s="4"/>
      <c r="B35" s="127" t="s">
        <v>76</v>
      </c>
      <c r="C35" s="128"/>
      <c r="D35" s="129">
        <f>D12+D5</f>
        <v>122134.12999999999</v>
      </c>
      <c r="E35" s="41">
        <f>E29+E27+E19</f>
        <v>122134.13</v>
      </c>
      <c r="F35" s="19"/>
    </row>
    <row r="36" spans="1:6" x14ac:dyDescent="0.25">
      <c r="C36" s="19"/>
    </row>
    <row r="37" spans="1:6" x14ac:dyDescent="0.25">
      <c r="E37" s="19">
        <f>D35-E35</f>
        <v>0</v>
      </c>
    </row>
    <row r="38" spans="1:6" x14ac:dyDescent="0.25">
      <c r="A38" t="s">
        <v>29</v>
      </c>
      <c r="E38" s="19"/>
    </row>
    <row r="39" spans="1:6" x14ac:dyDescent="0.25">
      <c r="A39" t="s">
        <v>30</v>
      </c>
    </row>
  </sheetData>
  <pageMargins left="0" right="0" top="0.25" bottom="0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4A64-D30A-4BF7-8C9B-3C1EA5C94E54}">
  <dimension ref="A1:I28"/>
  <sheetViews>
    <sheetView topLeftCell="A4" workbookViewId="0">
      <selection activeCell="A14" sqref="A14"/>
    </sheetView>
  </sheetViews>
  <sheetFormatPr defaultRowHeight="15" x14ac:dyDescent="0.25"/>
  <cols>
    <col min="1" max="1" width="54.140625" customWidth="1"/>
    <col min="2" max="2" width="14.85546875" customWidth="1"/>
    <col min="3" max="3" width="41.28515625" customWidth="1"/>
    <col min="4" max="4" width="14.28515625" customWidth="1"/>
    <col min="6" max="6" width="10.5703125" bestFit="1" customWidth="1"/>
  </cols>
  <sheetData>
    <row r="1" spans="1:8" s="37" customFormat="1" ht="21" x14ac:dyDescent="0.35">
      <c r="A1" s="11" t="s">
        <v>0</v>
      </c>
      <c r="B1" s="11"/>
      <c r="C1" s="11"/>
      <c r="D1" s="11"/>
    </row>
    <row r="2" spans="1:8" s="37" customFormat="1" ht="21" x14ac:dyDescent="0.35">
      <c r="A2" s="11" t="s">
        <v>119</v>
      </c>
      <c r="B2" s="11"/>
      <c r="C2" s="11"/>
      <c r="D2" s="11"/>
    </row>
    <row r="3" spans="1:8" s="37" customFormat="1" ht="21" x14ac:dyDescent="0.35">
      <c r="A3" s="11"/>
      <c r="B3" s="11"/>
      <c r="C3" s="11"/>
      <c r="D3" s="11"/>
    </row>
    <row r="4" spans="1:8" ht="21" x14ac:dyDescent="0.35">
      <c r="A4" s="38" t="s">
        <v>20</v>
      </c>
      <c r="B4" s="38" t="s">
        <v>19</v>
      </c>
      <c r="C4" s="38" t="s">
        <v>21</v>
      </c>
      <c r="D4" s="38" t="s">
        <v>19</v>
      </c>
    </row>
    <row r="5" spans="1:8" ht="15.75" x14ac:dyDescent="0.25">
      <c r="A5" s="22" t="s">
        <v>31</v>
      </c>
      <c r="B5" s="22"/>
      <c r="C5" s="22"/>
      <c r="D5" s="22"/>
    </row>
    <row r="6" spans="1:8" ht="15.75" x14ac:dyDescent="0.25">
      <c r="A6" s="22" t="s">
        <v>22</v>
      </c>
      <c r="B6" s="23">
        <v>78128.39</v>
      </c>
      <c r="C6" s="22" t="s">
        <v>23</v>
      </c>
      <c r="D6" s="23">
        <v>359.82</v>
      </c>
    </row>
    <row r="7" spans="1:8" ht="15.75" x14ac:dyDescent="0.25">
      <c r="A7" s="22" t="s">
        <v>24</v>
      </c>
      <c r="B7" s="23">
        <v>20938.61</v>
      </c>
      <c r="C7" s="22"/>
      <c r="D7" s="23"/>
      <c r="H7" s="19"/>
    </row>
    <row r="8" spans="1:8" ht="15.75" x14ac:dyDescent="0.25">
      <c r="A8" s="22" t="s">
        <v>25</v>
      </c>
      <c r="B8" s="23">
        <v>2645.4</v>
      </c>
      <c r="C8" s="22" t="s">
        <v>128</v>
      </c>
      <c r="D8" s="23">
        <v>772.81</v>
      </c>
    </row>
    <row r="9" spans="1:8" ht="15.75" x14ac:dyDescent="0.25">
      <c r="A9" s="22" t="s">
        <v>26</v>
      </c>
      <c r="B9" s="23">
        <v>14266.75</v>
      </c>
      <c r="C9" s="22"/>
      <c r="D9" s="23"/>
      <c r="F9" s="19"/>
    </row>
    <row r="10" spans="1:8" ht="15.75" x14ac:dyDescent="0.25">
      <c r="A10" s="22" t="s">
        <v>27</v>
      </c>
      <c r="B10" s="23">
        <v>1068.98</v>
      </c>
      <c r="C10" s="22" t="s">
        <v>28</v>
      </c>
      <c r="D10" s="23">
        <v>33.07</v>
      </c>
      <c r="F10" s="19"/>
    </row>
    <row r="11" spans="1:8" ht="15.75" x14ac:dyDescent="0.25">
      <c r="A11" s="39"/>
      <c r="B11" s="26"/>
      <c r="C11" s="40" t="s">
        <v>118</v>
      </c>
      <c r="D11" s="23"/>
      <c r="F11" s="19"/>
    </row>
    <row r="12" spans="1:8" ht="15.75" x14ac:dyDescent="0.25">
      <c r="A12" s="22" t="s">
        <v>131</v>
      </c>
      <c r="B12" s="23">
        <v>510</v>
      </c>
      <c r="C12" s="22" t="s">
        <v>22</v>
      </c>
      <c r="D12" s="23">
        <v>80018.570000000007</v>
      </c>
      <c r="F12" s="19"/>
    </row>
    <row r="13" spans="1:8" ht="15.75" x14ac:dyDescent="0.25">
      <c r="A13" s="22" t="s">
        <v>132</v>
      </c>
      <c r="B13" s="23"/>
      <c r="C13" s="22" t="s">
        <v>24</v>
      </c>
      <c r="D13" s="23">
        <v>21675.8</v>
      </c>
      <c r="F13" s="19"/>
    </row>
    <row r="14" spans="1:8" ht="15.75" x14ac:dyDescent="0.25">
      <c r="A14" s="22" t="s">
        <v>126</v>
      </c>
      <c r="B14" s="23">
        <v>2825</v>
      </c>
      <c r="C14" s="22" t="s">
        <v>25</v>
      </c>
      <c r="D14" s="23">
        <v>2645.4</v>
      </c>
      <c r="F14" s="19"/>
    </row>
    <row r="15" spans="1:8" ht="15.75" x14ac:dyDescent="0.25">
      <c r="A15" s="22" t="s">
        <v>127</v>
      </c>
      <c r="B15" s="23"/>
      <c r="C15" s="22" t="s">
        <v>26</v>
      </c>
      <c r="D15" s="23">
        <v>14266.75</v>
      </c>
      <c r="F15" s="19"/>
      <c r="H15" s="19"/>
    </row>
    <row r="16" spans="1:8" ht="15.75" x14ac:dyDescent="0.25">
      <c r="A16" s="22"/>
      <c r="B16" s="23"/>
      <c r="C16" s="22" t="s">
        <v>27</v>
      </c>
      <c r="D16" s="23">
        <v>2361.91</v>
      </c>
      <c r="F16" s="19"/>
      <c r="H16" s="19"/>
    </row>
    <row r="17" spans="1:9" ht="15.75" x14ac:dyDescent="0.25">
      <c r="A17" s="22" t="s">
        <v>58</v>
      </c>
      <c r="B17" s="23"/>
      <c r="C17" s="22"/>
      <c r="D17" s="23"/>
      <c r="F17" s="19"/>
      <c r="H17" s="19"/>
    </row>
    <row r="18" spans="1:9" ht="15.75" x14ac:dyDescent="0.25">
      <c r="A18" s="22" t="s">
        <v>57</v>
      </c>
      <c r="B18" s="23">
        <v>1251</v>
      </c>
      <c r="C18" s="4"/>
      <c r="D18" s="4"/>
      <c r="F18" s="19"/>
      <c r="H18" s="19"/>
    </row>
    <row r="19" spans="1:9" ht="15.75" x14ac:dyDescent="0.25">
      <c r="A19" s="4" t="s">
        <v>85</v>
      </c>
      <c r="B19" s="23">
        <v>500</v>
      </c>
      <c r="C19" s="22"/>
      <c r="D19" s="23"/>
      <c r="F19" s="19"/>
    </row>
    <row r="20" spans="1:9" ht="18.75" x14ac:dyDescent="0.3">
      <c r="A20" s="12" t="s">
        <v>17</v>
      </c>
      <c r="B20" s="41">
        <f>SUM(B6:B19)</f>
        <v>122134.12999999999</v>
      </c>
      <c r="C20" s="12" t="s">
        <v>17</v>
      </c>
      <c r="D20" s="41">
        <f>SUM(D6:D19)</f>
        <v>122134.13</v>
      </c>
      <c r="E20" s="19"/>
      <c r="F20" s="19"/>
      <c r="I20" s="19"/>
    </row>
    <row r="21" spans="1:9" x14ac:dyDescent="0.25">
      <c r="F21" s="19"/>
    </row>
    <row r="22" spans="1:9" x14ac:dyDescent="0.25">
      <c r="F22" s="19"/>
    </row>
    <row r="23" spans="1:9" x14ac:dyDescent="0.25">
      <c r="A23" s="30"/>
      <c r="B23" s="31"/>
      <c r="C23" s="30"/>
      <c r="D23" s="31"/>
    </row>
    <row r="24" spans="1:9" x14ac:dyDescent="0.25">
      <c r="A24" s="30" t="s">
        <v>29</v>
      </c>
      <c r="B24" s="30"/>
      <c r="C24" s="30"/>
      <c r="D24" s="31"/>
      <c r="F24" s="19"/>
    </row>
    <row r="25" spans="1:9" x14ac:dyDescent="0.25">
      <c r="A25" s="30" t="s">
        <v>30</v>
      </c>
      <c r="B25" s="30"/>
      <c r="C25" s="30"/>
      <c r="D25" s="31"/>
    </row>
    <row r="26" spans="1:9" ht="15.75" x14ac:dyDescent="0.25">
      <c r="A26" s="28"/>
      <c r="B26" s="29"/>
      <c r="C26" s="28"/>
      <c r="D26" s="28"/>
    </row>
    <row r="27" spans="1:9" ht="15.75" x14ac:dyDescent="0.25">
      <c r="A27" s="28"/>
      <c r="B27" s="29"/>
      <c r="C27" s="28"/>
      <c r="D27" s="28"/>
    </row>
    <row r="28" spans="1:9" ht="15.75" x14ac:dyDescent="0.25">
      <c r="A28" s="28"/>
      <c r="B28" s="54"/>
      <c r="C28" s="28"/>
      <c r="D28" s="29"/>
    </row>
  </sheetData>
  <pageMargins left="0.5" right="0" top="0.75" bottom="0.75" header="0.3" footer="0.3"/>
  <pageSetup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EAD72-092C-41DC-90EE-9BE09B733D46}">
  <dimension ref="A1:J24"/>
  <sheetViews>
    <sheetView workbookViewId="0">
      <selection activeCell="N16" sqref="N16"/>
    </sheetView>
  </sheetViews>
  <sheetFormatPr defaultRowHeight="15" x14ac:dyDescent="0.25"/>
  <cols>
    <col min="1" max="1" width="16.28515625" customWidth="1"/>
    <col min="2" max="2" width="15.5703125" customWidth="1"/>
    <col min="3" max="3" width="15.140625" customWidth="1"/>
    <col min="4" max="4" width="12.140625" customWidth="1"/>
    <col min="5" max="5" width="11.7109375" customWidth="1"/>
    <col min="9" max="9" width="16.5703125" customWidth="1"/>
  </cols>
  <sheetData>
    <row r="1" spans="1:10" ht="18.7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10" ht="18.75" x14ac:dyDescent="0.3">
      <c r="A2" s="16" t="s">
        <v>59</v>
      </c>
      <c r="B2" s="16"/>
      <c r="C2" s="16"/>
      <c r="D2" s="16"/>
      <c r="E2" s="16"/>
      <c r="F2" s="16"/>
      <c r="G2" s="16"/>
      <c r="H2" s="16"/>
      <c r="I2" s="16"/>
    </row>
    <row r="3" spans="1:10" ht="18.75" x14ac:dyDescent="0.3">
      <c r="A3" s="16" t="s">
        <v>125</v>
      </c>
      <c r="B3" s="16"/>
      <c r="C3" s="16"/>
      <c r="D3" s="16"/>
      <c r="E3" s="16"/>
      <c r="F3" s="16"/>
      <c r="G3" s="16"/>
      <c r="H3" s="16"/>
      <c r="I3" s="16"/>
    </row>
    <row r="4" spans="1:10" ht="18.75" x14ac:dyDescent="0.3">
      <c r="A4" s="16" t="s">
        <v>91</v>
      </c>
      <c r="B4" s="16"/>
      <c r="C4" s="16"/>
      <c r="D4" s="16"/>
      <c r="E4" s="16"/>
      <c r="F4" s="16"/>
      <c r="G4" s="16"/>
      <c r="H4" s="16"/>
      <c r="I4" s="16"/>
    </row>
    <row r="5" spans="1:10" ht="18.75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10" ht="18.75" x14ac:dyDescent="0.3">
      <c r="A6" s="59" t="s">
        <v>60</v>
      </c>
      <c r="B6" s="78"/>
      <c r="C6" s="78"/>
      <c r="D6" s="78"/>
      <c r="E6" s="78"/>
      <c r="F6" s="78"/>
      <c r="G6" s="78"/>
      <c r="H6" s="78"/>
      <c r="I6" s="79">
        <v>21675.8</v>
      </c>
    </row>
    <row r="7" spans="1:10" ht="18.75" x14ac:dyDescent="0.3">
      <c r="A7" s="89"/>
      <c r="B7" s="30"/>
      <c r="C7" s="61"/>
      <c r="D7" s="30"/>
      <c r="E7" s="30"/>
      <c r="F7" s="30"/>
      <c r="G7" s="30"/>
      <c r="H7" s="30"/>
      <c r="I7" s="90"/>
    </row>
    <row r="8" spans="1:10" ht="18.75" x14ac:dyDescent="0.3">
      <c r="A8" s="86" t="s">
        <v>63</v>
      </c>
      <c r="B8" s="87"/>
      <c r="C8" s="87"/>
      <c r="D8" s="87"/>
      <c r="E8" s="87"/>
      <c r="F8" s="87"/>
      <c r="G8" s="87"/>
      <c r="H8" s="87"/>
      <c r="I8" s="88">
        <v>21675.8</v>
      </c>
      <c r="J8" s="19"/>
    </row>
    <row r="10" spans="1:10" ht="18.75" x14ac:dyDescent="0.3">
      <c r="A10" s="16" t="s">
        <v>90</v>
      </c>
      <c r="B10" s="16"/>
      <c r="C10" s="16"/>
      <c r="D10" s="16"/>
      <c r="E10" s="16"/>
      <c r="F10" s="16"/>
      <c r="G10" s="16"/>
      <c r="H10" s="16"/>
      <c r="I10" s="17"/>
    </row>
    <row r="11" spans="1:10" ht="18.75" x14ac:dyDescent="0.3">
      <c r="A11" s="16"/>
      <c r="B11" s="16"/>
      <c r="C11" s="16"/>
      <c r="D11" s="16"/>
      <c r="E11" s="16"/>
      <c r="F11" s="16"/>
      <c r="G11" s="16"/>
      <c r="H11" s="16"/>
      <c r="I11" s="16"/>
    </row>
    <row r="12" spans="1:10" ht="18.75" x14ac:dyDescent="0.3">
      <c r="A12" s="59" t="s">
        <v>60</v>
      </c>
      <c r="B12" s="78"/>
      <c r="C12" s="78"/>
      <c r="D12" s="78"/>
      <c r="E12" s="78"/>
      <c r="F12" s="78"/>
      <c r="G12" s="78"/>
      <c r="H12" s="78"/>
      <c r="I12" s="79">
        <v>80091.55</v>
      </c>
    </row>
    <row r="13" spans="1:10" ht="18.75" x14ac:dyDescent="0.3">
      <c r="A13" s="80"/>
      <c r="B13" s="62"/>
      <c r="C13" s="62"/>
      <c r="D13" s="62"/>
      <c r="E13" s="62"/>
      <c r="F13" s="62"/>
      <c r="G13" s="62"/>
      <c r="H13" s="62"/>
      <c r="I13" s="81"/>
    </row>
    <row r="14" spans="1:10" ht="18.75" x14ac:dyDescent="0.3">
      <c r="A14" s="80" t="s">
        <v>89</v>
      </c>
      <c r="B14" s="62"/>
      <c r="C14" s="62"/>
      <c r="D14" s="62"/>
      <c r="E14" s="62"/>
      <c r="F14" s="62"/>
      <c r="G14" s="62"/>
      <c r="H14" s="62"/>
      <c r="I14" s="81"/>
    </row>
    <row r="15" spans="1:10" ht="18.75" x14ac:dyDescent="0.3">
      <c r="A15" s="82" t="s">
        <v>61</v>
      </c>
      <c r="B15" s="60"/>
      <c r="C15" s="60"/>
      <c r="D15" s="60"/>
      <c r="E15" s="60"/>
      <c r="F15" s="62"/>
      <c r="G15" s="62"/>
      <c r="H15" s="62"/>
      <c r="I15" s="81"/>
    </row>
    <row r="16" spans="1:10" ht="18.75" x14ac:dyDescent="0.3">
      <c r="A16" s="83" t="s">
        <v>7</v>
      </c>
      <c r="B16" s="14" t="s">
        <v>62</v>
      </c>
      <c r="C16" s="84" t="s">
        <v>19</v>
      </c>
      <c r="D16" s="60"/>
      <c r="E16" s="77"/>
      <c r="F16" s="62"/>
      <c r="G16" s="62"/>
      <c r="H16" s="62"/>
      <c r="I16" s="85"/>
    </row>
    <row r="17" spans="1:9" ht="18.75" x14ac:dyDescent="0.3">
      <c r="A17" s="83">
        <v>44302</v>
      </c>
      <c r="B17" s="14">
        <v>2624</v>
      </c>
      <c r="C17" s="15">
        <v>72.98</v>
      </c>
      <c r="D17" s="62"/>
      <c r="E17" s="62"/>
      <c r="F17" s="62"/>
      <c r="G17" s="62"/>
      <c r="H17" s="62"/>
      <c r="I17" s="81"/>
    </row>
    <row r="18" spans="1:9" ht="18.75" x14ac:dyDescent="0.3">
      <c r="A18" s="133"/>
      <c r="B18" s="30"/>
      <c r="C18" s="61"/>
      <c r="D18" s="30"/>
      <c r="E18" s="30"/>
      <c r="F18" s="30"/>
      <c r="G18" s="30"/>
      <c r="H18" s="30"/>
      <c r="I18" s="90"/>
    </row>
    <row r="19" spans="1:9" ht="18.75" x14ac:dyDescent="0.3">
      <c r="A19" s="86" t="s">
        <v>63</v>
      </c>
      <c r="B19" s="87"/>
      <c r="C19" s="87"/>
      <c r="D19" s="87"/>
      <c r="E19" s="87"/>
      <c r="F19" s="87"/>
      <c r="G19" s="87"/>
      <c r="H19" s="87"/>
      <c r="I19" s="88">
        <v>80018.570000000007</v>
      </c>
    </row>
    <row r="21" spans="1:9" x14ac:dyDescent="0.25">
      <c r="I21" s="19"/>
    </row>
    <row r="22" spans="1:9" x14ac:dyDescent="0.25">
      <c r="I22" s="19"/>
    </row>
    <row r="24" spans="1:9" x14ac:dyDescent="0.25">
      <c r="I24" s="19"/>
    </row>
  </sheetData>
  <pageMargins left="0.45" right="0.45" top="0.75" bottom="0.75" header="0.3" footer="0.3"/>
  <pageSetup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5ED6C-54C0-44AD-B10C-1B18C0F7544D}">
  <dimension ref="A1:M130"/>
  <sheetViews>
    <sheetView workbookViewId="0">
      <selection activeCell="M14" sqref="M14"/>
    </sheetView>
  </sheetViews>
  <sheetFormatPr defaultRowHeight="15" x14ac:dyDescent="0.25"/>
  <cols>
    <col min="1" max="1" width="5.28515625" customWidth="1"/>
    <col min="2" max="2" width="11.5703125" customWidth="1"/>
    <col min="3" max="3" width="26.5703125" customWidth="1"/>
    <col min="4" max="4" width="13.28515625" customWidth="1"/>
    <col min="5" max="5" width="10.85546875" customWidth="1"/>
    <col min="6" max="6" width="12.28515625" customWidth="1"/>
    <col min="7" max="7" width="15.7109375" customWidth="1"/>
    <col min="8" max="8" width="13.140625" customWidth="1"/>
    <col min="9" max="9" width="13.85546875" customWidth="1"/>
    <col min="10" max="10" width="11.5703125" customWidth="1"/>
  </cols>
  <sheetData>
    <row r="1" spans="1:10" ht="18.75" x14ac:dyDescent="0.3">
      <c r="A1" s="42" t="s">
        <v>0</v>
      </c>
      <c r="B1" s="42"/>
      <c r="C1" s="42"/>
      <c r="D1" s="42"/>
    </row>
    <row r="2" spans="1:10" ht="18.75" x14ac:dyDescent="0.3">
      <c r="A2" s="42" t="s">
        <v>113</v>
      </c>
      <c r="B2" s="42"/>
      <c r="C2" s="42"/>
      <c r="D2" s="42"/>
    </row>
    <row r="4" spans="1:10" s="20" customFormat="1" ht="18.75" customHeight="1" x14ac:dyDescent="0.25">
      <c r="A4" s="24" t="s">
        <v>18</v>
      </c>
      <c r="B4" s="24" t="s">
        <v>7</v>
      </c>
      <c r="C4" s="24" t="s">
        <v>32</v>
      </c>
      <c r="D4" s="24" t="s">
        <v>33</v>
      </c>
      <c r="E4" s="24" t="s">
        <v>34</v>
      </c>
      <c r="F4" s="24" t="s">
        <v>35</v>
      </c>
      <c r="G4" s="43" t="s">
        <v>36</v>
      </c>
      <c r="H4" s="24" t="s">
        <v>37</v>
      </c>
      <c r="I4" s="43" t="s">
        <v>38</v>
      </c>
      <c r="J4" s="43" t="s">
        <v>39</v>
      </c>
    </row>
    <row r="5" spans="1:10" s="20" customFormat="1" ht="18.75" customHeight="1" x14ac:dyDescent="0.25">
      <c r="A5" s="21">
        <v>1</v>
      </c>
      <c r="B5" s="45">
        <v>44197</v>
      </c>
      <c r="C5" s="46" t="s">
        <v>40</v>
      </c>
      <c r="D5" s="47">
        <v>75</v>
      </c>
      <c r="E5" s="46"/>
      <c r="F5" s="46"/>
      <c r="G5" s="46"/>
      <c r="H5" s="46"/>
      <c r="I5" s="46">
        <v>1.95</v>
      </c>
      <c r="J5" s="47">
        <f>D5-I5</f>
        <v>73.05</v>
      </c>
    </row>
    <row r="6" spans="1:10" s="20" customFormat="1" ht="18.75" customHeight="1" x14ac:dyDescent="0.25">
      <c r="A6" s="21">
        <v>2</v>
      </c>
      <c r="B6" s="45">
        <v>44197</v>
      </c>
      <c r="C6" s="46" t="s">
        <v>41</v>
      </c>
      <c r="D6" s="46"/>
      <c r="E6" s="46"/>
      <c r="F6" s="47">
        <v>25</v>
      </c>
      <c r="G6" s="46"/>
      <c r="H6" s="46"/>
      <c r="I6" s="46">
        <v>0.85</v>
      </c>
      <c r="J6" s="47">
        <f>F6-I6</f>
        <v>24.15</v>
      </c>
    </row>
    <row r="7" spans="1:10" s="20" customFormat="1" ht="18.75" customHeight="1" x14ac:dyDescent="0.25">
      <c r="A7" s="21">
        <v>3</v>
      </c>
      <c r="B7" s="45">
        <v>44197</v>
      </c>
      <c r="C7" s="46" t="s">
        <v>42</v>
      </c>
      <c r="D7" s="46"/>
      <c r="E7" s="46"/>
      <c r="F7" s="47">
        <v>25</v>
      </c>
      <c r="G7" s="46"/>
      <c r="H7" s="46"/>
      <c r="I7" s="46">
        <v>0.85</v>
      </c>
      <c r="J7" s="47">
        <f>F7-I7</f>
        <v>24.15</v>
      </c>
    </row>
    <row r="8" spans="1:10" s="20" customFormat="1" ht="18.75" customHeight="1" x14ac:dyDescent="0.25">
      <c r="A8" s="21">
        <v>4</v>
      </c>
      <c r="B8" s="45">
        <v>44199</v>
      </c>
      <c r="C8" s="46" t="s">
        <v>43</v>
      </c>
      <c r="D8" s="47">
        <v>175</v>
      </c>
      <c r="E8" s="46"/>
      <c r="F8" s="47"/>
      <c r="G8" s="46"/>
      <c r="H8" s="46"/>
      <c r="I8" s="46">
        <v>4.1500000000000004</v>
      </c>
      <c r="J8" s="47">
        <f>D8-I8</f>
        <v>170.85</v>
      </c>
    </row>
    <row r="9" spans="1:10" s="20" customFormat="1" ht="18.75" customHeight="1" x14ac:dyDescent="0.25">
      <c r="A9" s="21">
        <v>5</v>
      </c>
      <c r="B9" s="45">
        <v>44199</v>
      </c>
      <c r="C9" s="46" t="s">
        <v>44</v>
      </c>
      <c r="D9" s="23">
        <v>175</v>
      </c>
      <c r="E9" s="25"/>
      <c r="F9" s="25"/>
      <c r="G9" s="25"/>
      <c r="H9" s="25"/>
      <c r="I9" s="23">
        <v>4.1500000000000004</v>
      </c>
      <c r="J9" s="23">
        <f>D9-I9</f>
        <v>170.85</v>
      </c>
    </row>
    <row r="10" spans="1:10" s="20" customFormat="1" ht="18.75" customHeight="1" x14ac:dyDescent="0.25">
      <c r="A10" s="21">
        <v>6</v>
      </c>
      <c r="B10" s="48">
        <v>44206</v>
      </c>
      <c r="C10" s="46" t="s">
        <v>45</v>
      </c>
      <c r="D10" s="47"/>
      <c r="E10" s="46"/>
      <c r="F10" s="47">
        <v>25</v>
      </c>
      <c r="G10" s="46"/>
      <c r="H10" s="46"/>
      <c r="I10" s="46">
        <v>0.85</v>
      </c>
      <c r="J10" s="47">
        <f>F10-I10</f>
        <v>24.15</v>
      </c>
    </row>
    <row r="11" spans="1:10" s="20" customFormat="1" ht="18.75" customHeight="1" x14ac:dyDescent="0.25">
      <c r="A11" s="21">
        <v>7</v>
      </c>
      <c r="B11" s="48">
        <v>44210</v>
      </c>
      <c r="C11" s="46" t="s">
        <v>46</v>
      </c>
      <c r="D11" s="47">
        <v>175</v>
      </c>
      <c r="E11" s="46"/>
      <c r="F11" s="46"/>
      <c r="G11" s="46"/>
      <c r="H11" s="46"/>
      <c r="I11" s="46">
        <v>4.1500000000000004</v>
      </c>
      <c r="J11" s="46">
        <f>D11-I11</f>
        <v>170.85</v>
      </c>
    </row>
    <row r="12" spans="1:10" s="20" customFormat="1" ht="18.75" customHeight="1" x14ac:dyDescent="0.25">
      <c r="A12" s="21">
        <v>8</v>
      </c>
      <c r="B12" s="44">
        <v>44213</v>
      </c>
      <c r="C12" s="22" t="s">
        <v>47</v>
      </c>
      <c r="D12" s="23"/>
      <c r="E12" s="23"/>
      <c r="F12" s="23">
        <v>25</v>
      </c>
      <c r="G12" s="23"/>
      <c r="H12" s="22"/>
      <c r="I12" s="23">
        <v>0.85</v>
      </c>
      <c r="J12" s="23">
        <f>F12-I12</f>
        <v>24.15</v>
      </c>
    </row>
    <row r="13" spans="1:10" s="20" customFormat="1" ht="18.75" customHeight="1" x14ac:dyDescent="0.25">
      <c r="A13" s="21">
        <v>9</v>
      </c>
      <c r="B13" s="134">
        <v>44230</v>
      </c>
      <c r="C13" s="130" t="s">
        <v>80</v>
      </c>
      <c r="D13" s="23">
        <v>175</v>
      </c>
      <c r="E13" s="58"/>
      <c r="F13" s="25"/>
      <c r="G13" s="58"/>
      <c r="H13" s="58"/>
      <c r="I13" s="23">
        <v>4.1500000000000004</v>
      </c>
      <c r="J13" s="23">
        <f>D13-I13</f>
        <v>170.85</v>
      </c>
    </row>
    <row r="14" spans="1:10" s="20" customFormat="1" ht="18.75" customHeight="1" x14ac:dyDescent="0.25">
      <c r="A14" s="21">
        <v>10</v>
      </c>
      <c r="B14" s="45">
        <v>44233</v>
      </c>
      <c r="C14" s="46" t="s">
        <v>79</v>
      </c>
      <c r="D14" s="47">
        <v>175</v>
      </c>
      <c r="E14" s="46"/>
      <c r="F14" s="47"/>
      <c r="G14" s="46"/>
      <c r="H14" s="46"/>
      <c r="I14" s="46">
        <v>4.1500000000000004</v>
      </c>
      <c r="J14" s="47">
        <f>D14-I14</f>
        <v>170.85</v>
      </c>
    </row>
    <row r="15" spans="1:10" s="20" customFormat="1" ht="18.75" customHeight="1" x14ac:dyDescent="0.25">
      <c r="A15" s="21">
        <v>11</v>
      </c>
      <c r="B15" s="45">
        <v>44233</v>
      </c>
      <c r="C15" s="46" t="s">
        <v>84</v>
      </c>
      <c r="D15" s="46"/>
      <c r="E15" s="47">
        <v>151</v>
      </c>
      <c r="F15" s="47"/>
      <c r="G15" s="46"/>
      <c r="H15" s="46"/>
      <c r="I15" s="46">
        <f>3.62+0.3</f>
        <v>3.92</v>
      </c>
      <c r="J15" s="47">
        <f>E15-I15</f>
        <v>147.08000000000001</v>
      </c>
    </row>
    <row r="16" spans="1:10" s="20" customFormat="1" ht="18.75" customHeight="1" x14ac:dyDescent="0.25">
      <c r="A16" s="21">
        <v>12</v>
      </c>
      <c r="B16" s="45">
        <v>44262</v>
      </c>
      <c r="C16" s="135" t="s">
        <v>93</v>
      </c>
      <c r="D16" s="47">
        <v>125</v>
      </c>
      <c r="E16" s="47"/>
      <c r="F16" s="47"/>
      <c r="G16" s="46"/>
      <c r="H16" s="46"/>
      <c r="I16" s="46">
        <v>3.05</v>
      </c>
      <c r="J16" s="47">
        <f>D16-I16</f>
        <v>121.95</v>
      </c>
    </row>
    <row r="17" spans="1:10" s="20" customFormat="1" ht="18.75" customHeight="1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</row>
    <row r="18" spans="1:10" s="20" customFormat="1" ht="18.75" customHeight="1" x14ac:dyDescent="0.25">
      <c r="A18" s="21"/>
      <c r="B18" s="22"/>
      <c r="C18" s="24" t="s">
        <v>17</v>
      </c>
      <c r="D18" s="25">
        <f>SUM(D5:D17)</f>
        <v>1075</v>
      </c>
      <c r="E18" s="25">
        <f>SUM(E15:E17)</f>
        <v>151</v>
      </c>
      <c r="F18" s="25">
        <f>SUM(F6:F17)</f>
        <v>100</v>
      </c>
      <c r="G18" s="58"/>
      <c r="H18" s="58"/>
      <c r="I18" s="58">
        <f>SUM(I5:I17)</f>
        <v>33.07</v>
      </c>
      <c r="J18" s="25">
        <f>SUM(J5:J17)</f>
        <v>1292.93</v>
      </c>
    </row>
    <row r="19" spans="1:10" s="20" customFormat="1" ht="18.75" customHeight="1" x14ac:dyDescent="0.25">
      <c r="A19" s="27"/>
      <c r="B19" s="49"/>
      <c r="C19" s="28"/>
      <c r="D19" s="29"/>
      <c r="E19" s="28"/>
      <c r="F19" s="28"/>
      <c r="G19" s="28"/>
      <c r="H19" s="28"/>
      <c r="I19" s="29"/>
      <c r="J19" s="29"/>
    </row>
    <row r="20" spans="1:10" s="20" customFormat="1" ht="18.75" customHeight="1" x14ac:dyDescent="0.25">
      <c r="A20" s="27"/>
      <c r="B20" s="49"/>
      <c r="C20" s="28"/>
      <c r="D20" s="29"/>
      <c r="E20" s="28"/>
      <c r="F20" s="28"/>
      <c r="G20" s="29"/>
      <c r="H20" s="29"/>
      <c r="I20" s="29"/>
      <c r="J20" s="29"/>
    </row>
    <row r="21" spans="1:10" s="20" customFormat="1" ht="18.75" customHeight="1" x14ac:dyDescent="0.25">
      <c r="A21" s="27" t="s">
        <v>48</v>
      </c>
      <c r="C21" s="28" t="s">
        <v>49</v>
      </c>
      <c r="D21" s="29"/>
      <c r="E21" s="28"/>
      <c r="F21" s="28"/>
      <c r="G21" s="28"/>
      <c r="H21" s="28"/>
      <c r="I21" s="29"/>
      <c r="J21" s="29"/>
    </row>
    <row r="22" spans="1:10" s="20" customFormat="1" ht="18.75" customHeight="1" x14ac:dyDescent="0.25">
      <c r="A22" s="27"/>
      <c r="C22" s="28" t="s">
        <v>30</v>
      </c>
      <c r="D22" s="29"/>
      <c r="E22" s="28"/>
      <c r="F22" s="28"/>
      <c r="G22" s="28"/>
      <c r="H22" s="29"/>
      <c r="I22" s="29"/>
      <c r="J22" s="29"/>
    </row>
    <row r="23" spans="1:10" s="20" customFormat="1" ht="18.75" customHeight="1" x14ac:dyDescent="0.25">
      <c r="D23" s="28"/>
      <c r="E23" s="29"/>
      <c r="F23" s="28"/>
      <c r="G23" s="29"/>
      <c r="H23" s="28"/>
      <c r="I23" s="28"/>
      <c r="J23" s="29"/>
    </row>
    <row r="24" spans="1:10" s="20" customFormat="1" ht="18.75" customHeight="1" x14ac:dyDescent="0.25">
      <c r="A24" s="27"/>
      <c r="B24" s="50"/>
      <c r="C24" s="28"/>
      <c r="D24" s="28"/>
      <c r="E24" s="28"/>
      <c r="F24" s="28"/>
      <c r="G24" s="29"/>
      <c r="H24" s="28"/>
      <c r="I24" s="28"/>
      <c r="J24" s="29"/>
    </row>
    <row r="25" spans="1:10" s="20" customFormat="1" ht="18.75" customHeight="1" x14ac:dyDescent="0.25">
      <c r="A25" s="27"/>
      <c r="B25" s="50"/>
      <c r="C25" s="28"/>
      <c r="D25" s="28"/>
      <c r="E25" s="28"/>
      <c r="F25" s="28"/>
      <c r="G25" s="29"/>
      <c r="H25" s="28"/>
      <c r="I25" s="29"/>
      <c r="J25" s="29"/>
    </row>
    <row r="26" spans="1:10" s="20" customFormat="1" ht="18.75" customHeight="1" x14ac:dyDescent="0.25">
      <c r="A26" s="27"/>
      <c r="B26" s="50"/>
      <c r="C26" s="28"/>
      <c r="D26" s="28"/>
      <c r="E26" s="28"/>
      <c r="F26" s="28"/>
      <c r="G26" s="29"/>
      <c r="H26" s="28"/>
      <c r="I26" s="29"/>
      <c r="J26" s="29"/>
    </row>
    <row r="27" spans="1:10" s="20" customFormat="1" ht="18.75" customHeight="1" x14ac:dyDescent="0.25">
      <c r="A27" s="27"/>
      <c r="B27" s="50"/>
      <c r="C27" s="28"/>
      <c r="D27" s="28"/>
      <c r="E27" s="28"/>
      <c r="F27" s="28"/>
      <c r="G27" s="29"/>
      <c r="H27" s="28"/>
      <c r="I27" s="29"/>
      <c r="J27" s="29"/>
    </row>
    <row r="28" spans="1:10" s="20" customFormat="1" ht="18.75" customHeight="1" x14ac:dyDescent="0.25">
      <c r="A28" s="27"/>
      <c r="B28" s="50"/>
      <c r="C28" s="28"/>
      <c r="D28" s="28"/>
      <c r="E28" s="28"/>
      <c r="F28" s="28"/>
      <c r="G28" s="29"/>
      <c r="H28" s="28"/>
      <c r="I28" s="29"/>
      <c r="J28" s="29"/>
    </row>
    <row r="29" spans="1:10" s="20" customFormat="1" ht="18.75" customHeight="1" x14ac:dyDescent="0.25">
      <c r="A29" s="27"/>
      <c r="B29" s="50"/>
      <c r="C29" s="28"/>
      <c r="D29" s="28"/>
      <c r="E29" s="28"/>
      <c r="F29" s="28"/>
      <c r="G29" s="29"/>
      <c r="H29" s="28"/>
      <c r="I29" s="29"/>
      <c r="J29" s="29"/>
    </row>
    <row r="30" spans="1:10" s="20" customFormat="1" ht="18.75" customHeight="1" x14ac:dyDescent="0.25">
      <c r="A30" s="27"/>
      <c r="B30" s="50"/>
      <c r="C30" s="28"/>
      <c r="D30" s="28"/>
      <c r="E30" s="28"/>
      <c r="F30" s="28"/>
      <c r="G30" s="29"/>
      <c r="H30" s="28"/>
      <c r="I30" s="29"/>
      <c r="J30" s="29"/>
    </row>
    <row r="31" spans="1:10" s="20" customFormat="1" ht="18.75" customHeight="1" x14ac:dyDescent="0.25">
      <c r="A31" s="27"/>
      <c r="B31" s="50"/>
      <c r="C31" s="32"/>
      <c r="D31" s="29"/>
      <c r="E31" s="29"/>
      <c r="F31" s="29"/>
      <c r="G31" s="29"/>
      <c r="H31" s="28"/>
      <c r="I31" s="29"/>
      <c r="J31" s="29"/>
    </row>
    <row r="32" spans="1:10" s="20" customFormat="1" ht="18.75" customHeight="1" x14ac:dyDescent="0.25">
      <c r="A32" s="27"/>
      <c r="B32" s="50"/>
      <c r="C32" s="28"/>
      <c r="D32" s="29"/>
      <c r="E32" s="29"/>
      <c r="F32" s="28"/>
      <c r="G32" s="28"/>
      <c r="H32" s="28"/>
      <c r="I32" s="29"/>
      <c r="J32" s="29"/>
    </row>
    <row r="33" spans="1:13" s="20" customFormat="1" ht="18.75" customHeight="1" x14ac:dyDescent="0.25">
      <c r="A33" s="27"/>
      <c r="B33" s="50"/>
      <c r="C33" s="28"/>
      <c r="D33" s="29"/>
      <c r="E33" s="28"/>
      <c r="F33" s="28"/>
      <c r="G33" s="28"/>
      <c r="H33" s="28"/>
      <c r="I33" s="28"/>
      <c r="J33" s="29"/>
    </row>
    <row r="34" spans="1:13" s="20" customFormat="1" ht="18.75" customHeight="1" x14ac:dyDescent="0.25">
      <c r="A34" s="27"/>
      <c r="B34" s="49"/>
      <c r="C34" s="28"/>
      <c r="D34" s="29"/>
      <c r="E34" s="28"/>
      <c r="F34" s="28"/>
      <c r="G34" s="28"/>
      <c r="H34" s="29"/>
      <c r="I34" s="28"/>
      <c r="J34" s="29"/>
    </row>
    <row r="35" spans="1:13" s="20" customFormat="1" ht="18.75" customHeight="1" x14ac:dyDescent="0.25">
      <c r="A35" s="27"/>
      <c r="B35" s="49"/>
      <c r="C35" s="28"/>
      <c r="D35" s="28"/>
      <c r="E35" s="28"/>
      <c r="F35" s="28"/>
      <c r="G35" s="28"/>
      <c r="H35" s="29"/>
      <c r="I35" s="28"/>
      <c r="J35" s="29"/>
    </row>
    <row r="36" spans="1:13" s="20" customFormat="1" ht="18.75" customHeight="1" x14ac:dyDescent="0.25">
      <c r="A36" s="27"/>
      <c r="B36" s="49"/>
      <c r="C36" s="28"/>
      <c r="D36" s="28"/>
      <c r="E36" s="28"/>
      <c r="F36" s="28"/>
      <c r="G36" s="28"/>
      <c r="H36" s="29"/>
      <c r="I36" s="29"/>
      <c r="J36" s="29"/>
    </row>
    <row r="37" spans="1:13" s="20" customFormat="1" ht="18" customHeight="1" x14ac:dyDescent="0.25">
      <c r="A37" s="27"/>
      <c r="B37" s="49"/>
      <c r="C37" s="28"/>
      <c r="D37" s="28"/>
      <c r="E37" s="28"/>
      <c r="F37" s="28"/>
      <c r="G37" s="28"/>
      <c r="H37" s="29"/>
      <c r="I37" s="28"/>
      <c r="J37" s="29"/>
    </row>
    <row r="38" spans="1:13" ht="18" customHeight="1" x14ac:dyDescent="0.25">
      <c r="A38" s="34"/>
      <c r="B38" s="49"/>
      <c r="C38" s="28"/>
      <c r="D38" s="28"/>
      <c r="E38" s="28"/>
      <c r="F38" s="29"/>
      <c r="G38" s="28"/>
      <c r="H38" s="28"/>
      <c r="I38" s="28"/>
      <c r="J38" s="29"/>
    </row>
    <row r="39" spans="1:13" ht="18" customHeight="1" x14ac:dyDescent="0.25">
      <c r="A39" s="34"/>
      <c r="B39" s="49"/>
      <c r="C39" s="28"/>
      <c r="D39" s="28"/>
      <c r="E39" s="28"/>
      <c r="F39" s="29"/>
      <c r="G39" s="29"/>
      <c r="H39" s="28"/>
      <c r="I39" s="29"/>
      <c r="J39" s="29"/>
    </row>
    <row r="40" spans="1:13" ht="18" customHeight="1" x14ac:dyDescent="0.25">
      <c r="A40" s="34"/>
      <c r="B40" s="49"/>
      <c r="C40" s="32"/>
      <c r="D40" s="33"/>
      <c r="E40" s="33"/>
      <c r="F40" s="29"/>
      <c r="G40" s="33"/>
      <c r="H40" s="28"/>
      <c r="I40" s="29"/>
      <c r="J40" s="29"/>
    </row>
    <row r="41" spans="1:13" ht="18" customHeight="1" x14ac:dyDescent="0.25">
      <c r="A41" s="34"/>
      <c r="B41" s="49"/>
      <c r="C41" s="28"/>
      <c r="D41" s="28"/>
      <c r="E41" s="28"/>
      <c r="F41" s="29"/>
      <c r="G41" s="28"/>
      <c r="H41" s="28"/>
      <c r="I41" s="28"/>
      <c r="J41" s="29"/>
    </row>
    <row r="42" spans="1:13" ht="18" customHeight="1" x14ac:dyDescent="0.25">
      <c r="A42" s="34"/>
      <c r="B42" s="49"/>
      <c r="C42" s="28"/>
      <c r="D42" s="28"/>
      <c r="E42" s="28"/>
      <c r="F42" s="29"/>
      <c r="G42" s="28"/>
      <c r="H42" s="28"/>
      <c r="I42" s="29"/>
      <c r="J42" s="29"/>
    </row>
    <row r="43" spans="1:13" ht="18" customHeight="1" x14ac:dyDescent="0.25">
      <c r="A43" s="34"/>
      <c r="B43" s="49"/>
      <c r="C43" s="28"/>
      <c r="D43" s="28"/>
      <c r="E43" s="28"/>
      <c r="F43" s="29"/>
      <c r="G43" s="28"/>
      <c r="H43" s="28"/>
      <c r="I43" s="29"/>
      <c r="J43" s="29"/>
    </row>
    <row r="44" spans="1:13" ht="18" customHeight="1" x14ac:dyDescent="0.25">
      <c r="A44" s="34"/>
      <c r="B44" s="49"/>
      <c r="C44" s="28"/>
      <c r="D44" s="28"/>
      <c r="E44" s="28"/>
      <c r="F44" s="29"/>
      <c r="G44" s="28"/>
      <c r="H44" s="28"/>
      <c r="I44" s="29"/>
      <c r="J44" s="29"/>
      <c r="M44">
        <v>1</v>
      </c>
    </row>
    <row r="45" spans="1:13" ht="18" customHeight="1" x14ac:dyDescent="0.25">
      <c r="A45" s="34"/>
      <c r="B45" s="49"/>
      <c r="C45" s="28"/>
      <c r="D45" s="28"/>
      <c r="E45" s="28"/>
      <c r="F45" s="29"/>
      <c r="G45" s="28"/>
      <c r="H45" s="28"/>
      <c r="I45" s="29"/>
      <c r="J45" s="29"/>
    </row>
    <row r="46" spans="1:13" ht="18" customHeight="1" x14ac:dyDescent="0.25">
      <c r="A46" s="34"/>
      <c r="B46" s="49"/>
      <c r="C46" s="28"/>
      <c r="D46" s="28"/>
      <c r="E46" s="28"/>
      <c r="F46" s="29"/>
      <c r="G46" s="28"/>
      <c r="H46" s="28"/>
      <c r="I46" s="29"/>
      <c r="J46" s="29"/>
    </row>
    <row r="47" spans="1:13" ht="18" customHeight="1" x14ac:dyDescent="0.25">
      <c r="A47" s="34"/>
      <c r="B47" s="49"/>
      <c r="C47" s="28"/>
      <c r="D47" s="28"/>
      <c r="E47" s="28"/>
      <c r="F47" s="29"/>
      <c r="G47" s="28"/>
      <c r="H47" s="29"/>
      <c r="I47" s="29"/>
      <c r="J47" s="29"/>
    </row>
    <row r="48" spans="1:13" ht="18" customHeight="1" x14ac:dyDescent="0.25">
      <c r="A48" s="34"/>
      <c r="B48" s="49"/>
      <c r="C48" s="28"/>
      <c r="D48" s="28"/>
      <c r="E48" s="28"/>
      <c r="F48" s="29"/>
      <c r="G48" s="28"/>
      <c r="H48" s="28"/>
      <c r="I48" s="28"/>
      <c r="J48" s="29"/>
    </row>
    <row r="49" spans="1:10" ht="18" customHeight="1" x14ac:dyDescent="0.25">
      <c r="A49" s="34"/>
      <c r="B49" s="49"/>
      <c r="C49" s="28"/>
      <c r="D49" s="28"/>
      <c r="E49" s="28"/>
      <c r="F49" s="29"/>
      <c r="G49" s="28"/>
      <c r="H49" s="28"/>
      <c r="I49" s="28"/>
      <c r="J49" s="29"/>
    </row>
    <row r="50" spans="1:10" ht="18" customHeight="1" x14ac:dyDescent="0.25">
      <c r="A50" s="34"/>
      <c r="B50" s="49"/>
      <c r="C50" s="28"/>
      <c r="D50" s="28"/>
      <c r="E50" s="28"/>
      <c r="F50" s="29"/>
      <c r="G50" s="28"/>
      <c r="H50" s="28"/>
      <c r="I50" s="28"/>
      <c r="J50" s="29"/>
    </row>
    <row r="51" spans="1:10" ht="18" customHeight="1" x14ac:dyDescent="0.25">
      <c r="A51" s="34"/>
      <c r="B51" s="49"/>
      <c r="C51" s="28"/>
      <c r="D51" s="29"/>
      <c r="E51" s="28"/>
      <c r="F51" s="29"/>
      <c r="G51" s="28"/>
      <c r="H51" s="28"/>
      <c r="I51" s="28"/>
      <c r="J51" s="28"/>
    </row>
    <row r="52" spans="1:10" ht="16.5" customHeight="1" x14ac:dyDescent="0.25">
      <c r="A52" s="34"/>
      <c r="B52" s="49"/>
      <c r="C52" s="28"/>
      <c r="D52" s="28"/>
      <c r="E52" s="28"/>
      <c r="F52" s="29"/>
      <c r="G52" s="28"/>
      <c r="H52" s="28"/>
      <c r="I52" s="28"/>
      <c r="J52" s="29"/>
    </row>
    <row r="53" spans="1:10" ht="16.5" customHeight="1" x14ac:dyDescent="0.25">
      <c r="A53" s="34"/>
      <c r="B53" s="49"/>
      <c r="C53" s="32"/>
      <c r="D53" s="33"/>
      <c r="E53" s="33"/>
      <c r="F53" s="29"/>
      <c r="G53" s="33"/>
      <c r="H53" s="33"/>
      <c r="I53" s="29"/>
      <c r="J53" s="29"/>
    </row>
    <row r="54" spans="1:10" ht="16.5" customHeight="1" x14ac:dyDescent="0.25">
      <c r="A54" s="34"/>
      <c r="B54" s="49"/>
      <c r="C54" s="28"/>
      <c r="D54" s="28"/>
      <c r="E54" s="28"/>
      <c r="F54" s="29"/>
      <c r="G54" s="28"/>
      <c r="H54" s="28"/>
      <c r="I54" s="28"/>
      <c r="J54" s="29"/>
    </row>
    <row r="55" spans="1:10" ht="16.5" customHeight="1" x14ac:dyDescent="0.25">
      <c r="A55" s="34"/>
      <c r="B55" s="49"/>
      <c r="C55" s="28"/>
      <c r="D55" s="28"/>
      <c r="E55" s="28"/>
      <c r="F55" s="29"/>
      <c r="G55" s="28"/>
      <c r="H55" s="28"/>
      <c r="I55" s="28"/>
      <c r="J55" s="29"/>
    </row>
    <row r="56" spans="1:10" ht="16.5" customHeight="1" x14ac:dyDescent="0.25">
      <c r="A56" s="34"/>
      <c r="B56" s="49"/>
      <c r="C56" s="28"/>
      <c r="D56" s="28"/>
      <c r="E56" s="28"/>
      <c r="F56" s="29"/>
      <c r="G56" s="28"/>
      <c r="H56" s="29"/>
      <c r="I56" s="28"/>
      <c r="J56" s="29"/>
    </row>
    <row r="57" spans="1:10" ht="16.5" customHeight="1" x14ac:dyDescent="0.25">
      <c r="A57" s="34"/>
      <c r="B57" s="49"/>
      <c r="C57" s="28"/>
      <c r="D57" s="28"/>
      <c r="E57" s="28"/>
      <c r="F57" s="28"/>
      <c r="G57" s="29"/>
      <c r="H57" s="29"/>
      <c r="I57" s="28"/>
      <c r="J57" s="29"/>
    </row>
    <row r="58" spans="1:10" ht="16.5" customHeight="1" x14ac:dyDescent="0.25">
      <c r="A58" s="34"/>
      <c r="B58" s="51"/>
      <c r="C58" s="28"/>
      <c r="D58" s="28"/>
      <c r="E58" s="28"/>
      <c r="F58" s="29"/>
      <c r="G58" s="28"/>
      <c r="H58" s="28"/>
      <c r="I58" s="28"/>
      <c r="J58" s="29"/>
    </row>
    <row r="59" spans="1:10" ht="16.5" customHeight="1" x14ac:dyDescent="0.25">
      <c r="A59" s="34"/>
      <c r="B59" s="50"/>
      <c r="C59" s="28"/>
      <c r="D59" s="28"/>
      <c r="E59" s="28"/>
      <c r="F59" s="29"/>
      <c r="G59" s="28"/>
      <c r="H59" s="28"/>
      <c r="I59" s="28"/>
      <c r="J59" s="29"/>
    </row>
    <row r="60" spans="1:10" ht="16.5" customHeight="1" x14ac:dyDescent="0.25">
      <c r="A60" s="34"/>
      <c r="B60" s="27"/>
      <c r="C60" s="28"/>
      <c r="D60" s="28"/>
      <c r="E60" s="28"/>
      <c r="F60" s="29"/>
      <c r="G60" s="28"/>
      <c r="H60" s="28"/>
      <c r="I60" s="28"/>
      <c r="J60" s="29"/>
    </row>
    <row r="61" spans="1:10" ht="16.5" customHeight="1" x14ac:dyDescent="0.25">
      <c r="A61" s="34"/>
      <c r="B61" s="50"/>
      <c r="C61" s="28"/>
      <c r="D61" s="28"/>
      <c r="E61" s="28"/>
      <c r="F61" s="29"/>
      <c r="G61" s="28"/>
      <c r="H61" s="28"/>
      <c r="I61" s="28"/>
      <c r="J61" s="29"/>
    </row>
    <row r="62" spans="1:10" ht="16.5" customHeight="1" x14ac:dyDescent="0.25">
      <c r="A62" s="34"/>
      <c r="B62" s="50"/>
      <c r="C62" s="28"/>
      <c r="D62" s="29"/>
      <c r="E62" s="29"/>
      <c r="F62" s="29"/>
      <c r="G62" s="29"/>
      <c r="H62" s="29"/>
      <c r="I62" s="29"/>
      <c r="J62" s="29"/>
    </row>
    <row r="63" spans="1:10" ht="15.75" x14ac:dyDescent="0.25">
      <c r="A63" s="34"/>
      <c r="B63" s="50"/>
      <c r="C63" s="28"/>
      <c r="D63" s="28"/>
      <c r="E63" s="28"/>
      <c r="F63" s="29"/>
      <c r="G63" s="28"/>
      <c r="H63" s="28"/>
      <c r="I63" s="28"/>
      <c r="J63" s="29"/>
    </row>
    <row r="64" spans="1:10" ht="15.75" x14ac:dyDescent="0.25">
      <c r="A64" s="34"/>
      <c r="B64" s="50"/>
      <c r="C64" s="28"/>
      <c r="D64" s="28"/>
      <c r="E64" s="28"/>
      <c r="F64" s="29"/>
      <c r="G64" s="28"/>
      <c r="H64" s="28"/>
      <c r="I64" s="29"/>
      <c r="J64" s="29"/>
    </row>
    <row r="65" spans="1:10" ht="15.75" x14ac:dyDescent="0.25">
      <c r="A65" s="34"/>
      <c r="B65" s="50"/>
      <c r="C65" s="28"/>
      <c r="D65" s="28"/>
      <c r="E65" s="28"/>
      <c r="F65" s="29"/>
      <c r="G65" s="28"/>
      <c r="H65" s="29"/>
      <c r="I65" s="28"/>
      <c r="J65" s="29"/>
    </row>
    <row r="66" spans="1:10" ht="15.75" x14ac:dyDescent="0.25">
      <c r="A66" s="34"/>
      <c r="B66" s="50"/>
      <c r="C66" s="28"/>
      <c r="D66" s="28"/>
      <c r="E66" s="28"/>
      <c r="F66" s="29"/>
      <c r="G66" s="28"/>
      <c r="H66" s="29"/>
      <c r="I66" s="29"/>
      <c r="J66" s="29"/>
    </row>
    <row r="67" spans="1:10" ht="15.75" x14ac:dyDescent="0.25">
      <c r="A67" s="34"/>
      <c r="B67" s="50"/>
      <c r="C67" s="28"/>
      <c r="D67" s="52"/>
      <c r="E67" s="28"/>
      <c r="F67" s="29"/>
      <c r="G67" s="28"/>
      <c r="H67" s="28"/>
      <c r="I67" s="28"/>
      <c r="J67" s="29"/>
    </row>
    <row r="68" spans="1:10" ht="15.75" x14ac:dyDescent="0.25">
      <c r="A68" s="34"/>
      <c r="B68" s="50"/>
      <c r="C68" s="28"/>
      <c r="D68" s="28"/>
      <c r="E68" s="28"/>
      <c r="F68" s="29"/>
      <c r="G68" s="28"/>
      <c r="H68" s="28"/>
      <c r="I68" s="28"/>
      <c r="J68" s="29"/>
    </row>
    <row r="69" spans="1:10" ht="15.75" x14ac:dyDescent="0.25">
      <c r="A69" s="34"/>
      <c r="B69" s="50"/>
      <c r="C69" s="28"/>
      <c r="D69" s="28"/>
      <c r="E69" s="28"/>
      <c r="F69" s="29"/>
      <c r="G69" s="28"/>
      <c r="H69" s="29"/>
      <c r="I69" s="28"/>
      <c r="J69" s="29"/>
    </row>
    <row r="70" spans="1:10" ht="15.75" x14ac:dyDescent="0.25">
      <c r="A70" s="34"/>
      <c r="B70" s="50"/>
      <c r="C70" s="28"/>
      <c r="D70" s="29"/>
      <c r="E70" s="28"/>
      <c r="F70" s="28"/>
      <c r="G70" s="28"/>
      <c r="H70" s="28"/>
      <c r="I70" s="28"/>
      <c r="J70" s="29"/>
    </row>
    <row r="71" spans="1:10" ht="15.75" x14ac:dyDescent="0.25">
      <c r="A71" s="34"/>
      <c r="B71" s="50"/>
      <c r="C71" s="28"/>
      <c r="D71" s="28"/>
      <c r="E71" s="28"/>
      <c r="F71" s="29"/>
      <c r="G71" s="28"/>
      <c r="H71" s="28"/>
      <c r="I71" s="28"/>
      <c r="J71" s="29"/>
    </row>
    <row r="72" spans="1:10" ht="15.75" x14ac:dyDescent="0.25">
      <c r="A72" s="34"/>
      <c r="B72" s="50"/>
      <c r="C72" s="28"/>
      <c r="D72" s="28"/>
      <c r="E72" s="28"/>
      <c r="F72" s="29"/>
      <c r="G72" s="28"/>
      <c r="H72" s="28"/>
      <c r="I72" s="28"/>
      <c r="J72" s="29"/>
    </row>
    <row r="73" spans="1:10" ht="15.75" x14ac:dyDescent="0.25">
      <c r="A73" s="34"/>
      <c r="B73" s="50"/>
      <c r="C73" s="28"/>
      <c r="D73" s="28"/>
      <c r="E73" s="28"/>
      <c r="F73" s="29"/>
      <c r="G73" s="28"/>
      <c r="H73" s="28"/>
      <c r="I73" s="28"/>
      <c r="J73" s="29"/>
    </row>
    <row r="74" spans="1:10" ht="15.75" x14ac:dyDescent="0.25">
      <c r="A74" s="34"/>
      <c r="B74" s="50"/>
      <c r="C74" s="28"/>
      <c r="D74" s="28"/>
      <c r="E74" s="28"/>
      <c r="F74" s="29"/>
      <c r="G74" s="28"/>
      <c r="H74" s="28"/>
      <c r="I74" s="28"/>
      <c r="J74" s="29"/>
    </row>
    <row r="75" spans="1:10" ht="15.75" x14ac:dyDescent="0.25">
      <c r="A75" s="34"/>
      <c r="B75" s="53"/>
      <c r="C75" s="28"/>
      <c r="D75" s="28"/>
      <c r="E75" s="28"/>
      <c r="F75" s="29"/>
      <c r="G75" s="28"/>
      <c r="H75" s="28"/>
      <c r="I75" s="28"/>
      <c r="J75" s="28"/>
    </row>
    <row r="76" spans="1:10" ht="15.75" x14ac:dyDescent="0.25">
      <c r="A76" s="34"/>
      <c r="B76" s="49"/>
      <c r="C76" s="28"/>
      <c r="D76" s="28"/>
      <c r="E76" s="28"/>
      <c r="F76" s="29"/>
      <c r="G76" s="28"/>
      <c r="H76" s="28"/>
      <c r="I76" s="28"/>
      <c r="J76" s="28"/>
    </row>
    <row r="77" spans="1:10" ht="15.75" x14ac:dyDescent="0.25">
      <c r="A77" s="34"/>
      <c r="B77" s="49"/>
      <c r="C77" s="28"/>
      <c r="D77" s="28"/>
      <c r="E77" s="28"/>
      <c r="F77" s="29"/>
      <c r="G77" s="28"/>
      <c r="H77" s="28"/>
      <c r="I77" s="28"/>
      <c r="J77" s="28"/>
    </row>
    <row r="78" spans="1:10" ht="15.75" x14ac:dyDescent="0.25">
      <c r="A78" s="34"/>
      <c r="B78" s="49"/>
      <c r="C78" s="28"/>
      <c r="D78" s="28"/>
      <c r="E78" s="28"/>
      <c r="F78" s="29"/>
      <c r="G78" s="28"/>
      <c r="H78" s="28"/>
      <c r="I78" s="28"/>
      <c r="J78" s="29"/>
    </row>
    <row r="79" spans="1:10" ht="15.75" x14ac:dyDescent="0.25">
      <c r="A79" s="34"/>
      <c r="B79" s="49"/>
      <c r="C79" s="28"/>
      <c r="D79" s="28"/>
      <c r="E79" s="28"/>
      <c r="F79" s="29"/>
      <c r="G79" s="28"/>
      <c r="H79" s="28"/>
      <c r="I79" s="28"/>
      <c r="J79" s="29"/>
    </row>
    <row r="80" spans="1:10" ht="15.75" x14ac:dyDescent="0.25">
      <c r="A80" s="34"/>
      <c r="B80" s="49"/>
      <c r="C80" s="28"/>
      <c r="D80" s="28"/>
      <c r="E80" s="28"/>
      <c r="F80" s="29"/>
      <c r="G80" s="28"/>
      <c r="H80" s="28"/>
      <c r="I80" s="28"/>
      <c r="J80" s="28"/>
    </row>
    <row r="81" spans="1:10" ht="15.75" x14ac:dyDescent="0.25">
      <c r="A81" s="34"/>
      <c r="B81" s="49"/>
      <c r="C81" s="28"/>
      <c r="D81" s="28"/>
      <c r="E81" s="28"/>
      <c r="F81" s="29"/>
      <c r="G81" s="28"/>
      <c r="H81" s="28"/>
      <c r="I81" s="28"/>
      <c r="J81" s="28"/>
    </row>
    <row r="82" spans="1:10" ht="15.75" x14ac:dyDescent="0.25">
      <c r="A82" s="34"/>
      <c r="B82" s="49"/>
      <c r="C82" s="28"/>
      <c r="D82" s="28"/>
      <c r="E82" s="28"/>
      <c r="F82" s="29"/>
      <c r="G82" s="28"/>
      <c r="H82" s="28"/>
      <c r="I82" s="28"/>
      <c r="J82" s="28"/>
    </row>
    <row r="83" spans="1:10" ht="15.75" x14ac:dyDescent="0.25">
      <c r="A83" s="34"/>
      <c r="B83" s="50"/>
      <c r="C83" s="32"/>
      <c r="D83" s="33"/>
      <c r="E83" s="33"/>
      <c r="F83" s="29"/>
      <c r="G83" s="29"/>
      <c r="H83" s="29"/>
      <c r="I83" s="29"/>
      <c r="J83" s="29"/>
    </row>
    <row r="84" spans="1:10" ht="15.75" x14ac:dyDescent="0.25">
      <c r="A84" s="34"/>
      <c r="B84" s="50"/>
      <c r="C84" s="28"/>
      <c r="D84" s="28"/>
      <c r="E84" s="28"/>
      <c r="F84" s="29"/>
      <c r="G84" s="28"/>
      <c r="H84" s="28"/>
      <c r="I84" s="28"/>
      <c r="J84" s="28"/>
    </row>
    <row r="85" spans="1:10" ht="15.75" x14ac:dyDescent="0.25">
      <c r="A85" s="34"/>
      <c r="B85" s="50"/>
      <c r="C85" s="28"/>
      <c r="D85" s="28"/>
      <c r="E85" s="28"/>
      <c r="F85" s="29"/>
      <c r="G85" s="28"/>
      <c r="H85" s="28"/>
      <c r="I85" s="28"/>
      <c r="J85" s="28"/>
    </row>
    <row r="86" spans="1:10" ht="15.75" x14ac:dyDescent="0.25">
      <c r="A86" s="34"/>
      <c r="B86" s="50"/>
      <c r="C86" s="28"/>
      <c r="D86" s="28"/>
      <c r="E86" s="28"/>
      <c r="F86" s="29"/>
      <c r="G86" s="28"/>
      <c r="H86" s="28"/>
      <c r="I86" s="28"/>
      <c r="J86" s="28"/>
    </row>
    <row r="87" spans="1:10" ht="15.75" x14ac:dyDescent="0.25">
      <c r="A87" s="34"/>
      <c r="B87" s="49"/>
      <c r="C87" s="28"/>
      <c r="D87" s="28"/>
      <c r="E87" s="28"/>
      <c r="F87" s="29"/>
      <c r="G87" s="28"/>
      <c r="H87" s="28"/>
      <c r="I87" s="28"/>
      <c r="J87" s="28"/>
    </row>
    <row r="88" spans="1:10" ht="15.75" x14ac:dyDescent="0.25">
      <c r="A88" s="34"/>
      <c r="B88" s="49"/>
      <c r="C88" s="28"/>
      <c r="D88" s="28"/>
      <c r="E88" s="28"/>
      <c r="F88" s="29"/>
      <c r="G88" s="28"/>
      <c r="H88" s="28"/>
      <c r="I88" s="28"/>
      <c r="J88" s="28"/>
    </row>
    <row r="89" spans="1:10" ht="15.75" x14ac:dyDescent="0.25">
      <c r="A89" s="34"/>
      <c r="B89" s="49"/>
      <c r="C89" s="28"/>
      <c r="D89" s="33"/>
      <c r="E89" s="33"/>
      <c r="F89" s="29"/>
      <c r="G89" s="29"/>
      <c r="H89" s="54"/>
      <c r="I89" s="29"/>
      <c r="J89" s="29"/>
    </row>
    <row r="90" spans="1:10" ht="15.75" x14ac:dyDescent="0.25">
      <c r="A90" s="34"/>
      <c r="B90" s="49"/>
      <c r="C90" s="28"/>
      <c r="D90" s="29"/>
      <c r="E90" s="28"/>
      <c r="F90" s="29"/>
      <c r="G90" s="28"/>
      <c r="H90" s="28"/>
      <c r="I90" s="28"/>
      <c r="J90" s="29"/>
    </row>
    <row r="91" spans="1:10" ht="15.75" x14ac:dyDescent="0.25">
      <c r="A91" s="34"/>
      <c r="B91" s="49"/>
      <c r="C91" s="28"/>
      <c r="D91" s="29"/>
      <c r="E91" s="28"/>
      <c r="F91" s="29"/>
      <c r="G91" s="28"/>
      <c r="H91" s="28"/>
      <c r="I91" s="28"/>
      <c r="J91" s="29"/>
    </row>
    <row r="92" spans="1:10" ht="15.75" x14ac:dyDescent="0.25">
      <c r="A92" s="34"/>
      <c r="B92" s="49"/>
      <c r="C92" s="28"/>
      <c r="D92" s="28"/>
      <c r="E92" s="28"/>
      <c r="F92" s="29"/>
      <c r="G92" s="28"/>
      <c r="H92" s="29"/>
      <c r="I92" s="29"/>
      <c r="J92" s="29"/>
    </row>
    <row r="93" spans="1:10" ht="15.75" x14ac:dyDescent="0.25">
      <c r="A93" s="34"/>
      <c r="B93" s="49"/>
      <c r="C93" s="28"/>
      <c r="D93" s="28"/>
      <c r="E93" s="28"/>
      <c r="F93" s="29"/>
      <c r="G93" s="28"/>
      <c r="H93" s="28"/>
      <c r="I93" s="28"/>
      <c r="J93" s="29"/>
    </row>
    <row r="94" spans="1:10" ht="15.75" x14ac:dyDescent="0.25">
      <c r="A94" s="34"/>
      <c r="B94" s="49"/>
      <c r="C94" s="28"/>
      <c r="D94" s="28"/>
      <c r="E94" s="28"/>
      <c r="F94" s="29"/>
      <c r="G94" s="28"/>
      <c r="H94" s="29"/>
      <c r="I94" s="28"/>
      <c r="J94" s="29"/>
    </row>
    <row r="95" spans="1:10" ht="15.75" x14ac:dyDescent="0.25">
      <c r="A95" s="34"/>
      <c r="B95" s="49"/>
      <c r="C95" s="28"/>
      <c r="D95" s="29"/>
      <c r="E95" s="28"/>
      <c r="F95" s="28"/>
      <c r="G95" s="28"/>
      <c r="H95" s="29"/>
      <c r="I95" s="29"/>
      <c r="J95" s="29"/>
    </row>
    <row r="96" spans="1:10" ht="15.75" x14ac:dyDescent="0.25">
      <c r="A96" s="34"/>
      <c r="B96" s="49"/>
      <c r="C96" s="28"/>
      <c r="D96" s="28"/>
      <c r="E96" s="28"/>
      <c r="F96" s="29"/>
      <c r="G96" s="28"/>
      <c r="H96" s="28"/>
      <c r="I96" s="28"/>
      <c r="J96" s="29"/>
    </row>
    <row r="97" spans="1:10" ht="15.75" x14ac:dyDescent="0.25">
      <c r="A97" s="34"/>
      <c r="B97" s="49"/>
      <c r="C97" s="28"/>
      <c r="D97" s="29"/>
      <c r="E97" s="29"/>
      <c r="F97" s="29"/>
      <c r="G97" s="29"/>
      <c r="H97" s="29"/>
      <c r="I97" s="29"/>
      <c r="J97" s="29"/>
    </row>
    <row r="98" spans="1:10" ht="15.75" x14ac:dyDescent="0.25">
      <c r="A98" s="34"/>
      <c r="B98" s="49"/>
      <c r="C98" s="28"/>
      <c r="D98" s="29"/>
      <c r="E98" s="28"/>
      <c r="F98" s="29"/>
      <c r="G98" s="28"/>
      <c r="H98" s="28"/>
      <c r="I98" s="28"/>
      <c r="J98" s="29"/>
    </row>
    <row r="99" spans="1:10" ht="15.75" x14ac:dyDescent="0.25">
      <c r="A99" s="34"/>
      <c r="B99" s="49"/>
      <c r="C99" s="28"/>
      <c r="D99" s="28"/>
      <c r="E99" s="28"/>
      <c r="F99" s="29"/>
      <c r="G99" s="28"/>
      <c r="H99" s="29"/>
      <c r="I99" s="28"/>
      <c r="J99" s="29"/>
    </row>
    <row r="100" spans="1:10" ht="15.75" x14ac:dyDescent="0.25">
      <c r="A100" s="34"/>
      <c r="B100" s="49"/>
      <c r="C100" s="28"/>
      <c r="D100" s="28"/>
      <c r="E100" s="28"/>
      <c r="F100" s="28"/>
      <c r="G100" s="28"/>
      <c r="H100" s="29"/>
      <c r="I100" s="29"/>
      <c r="J100" s="29"/>
    </row>
    <row r="101" spans="1:10" ht="15.75" x14ac:dyDescent="0.25">
      <c r="A101" s="34"/>
      <c r="B101" s="49"/>
      <c r="C101" s="28"/>
      <c r="D101" s="29"/>
      <c r="E101" s="28"/>
      <c r="F101" s="28"/>
      <c r="G101" s="28"/>
      <c r="H101" s="28"/>
      <c r="I101" s="28"/>
      <c r="J101" s="29"/>
    </row>
    <row r="102" spans="1:10" ht="15.75" x14ac:dyDescent="0.25">
      <c r="A102" s="34"/>
      <c r="B102" s="49"/>
      <c r="C102" s="28"/>
      <c r="D102" s="28"/>
      <c r="E102" s="28"/>
      <c r="F102" s="29"/>
      <c r="G102" s="28"/>
      <c r="H102" s="28"/>
      <c r="I102" s="28"/>
      <c r="J102" s="29"/>
    </row>
    <row r="103" spans="1:10" ht="15.75" x14ac:dyDescent="0.25">
      <c r="A103" s="34"/>
      <c r="B103" s="49"/>
      <c r="C103" s="28"/>
      <c r="D103" s="28"/>
      <c r="E103" s="28"/>
      <c r="F103" s="29"/>
      <c r="G103" s="28"/>
      <c r="H103" s="28"/>
      <c r="I103" s="28"/>
      <c r="J103" s="29"/>
    </row>
    <row r="104" spans="1:10" ht="15.75" x14ac:dyDescent="0.25">
      <c r="A104" s="34"/>
      <c r="B104" s="49"/>
      <c r="C104" s="28"/>
      <c r="D104" s="28"/>
      <c r="E104" s="28"/>
      <c r="F104" s="29"/>
      <c r="G104" s="28"/>
      <c r="H104" s="28"/>
      <c r="I104" s="28"/>
      <c r="J104" s="29"/>
    </row>
    <row r="105" spans="1:10" ht="15.75" x14ac:dyDescent="0.25">
      <c r="A105" s="34"/>
      <c r="B105" s="49"/>
      <c r="C105" s="28"/>
      <c r="D105" s="28"/>
      <c r="E105" s="28"/>
      <c r="F105" s="29"/>
      <c r="G105" s="28"/>
      <c r="H105" s="28"/>
      <c r="I105" s="28"/>
      <c r="J105" s="29"/>
    </row>
    <row r="106" spans="1:10" ht="15.75" x14ac:dyDescent="0.25">
      <c r="A106" s="34"/>
      <c r="B106" s="49"/>
      <c r="C106" s="28"/>
      <c r="D106" s="28"/>
      <c r="E106" s="28"/>
      <c r="F106" s="29"/>
      <c r="G106" s="28"/>
      <c r="H106" s="28"/>
      <c r="I106" s="28"/>
      <c r="J106" s="28"/>
    </row>
    <row r="107" spans="1:10" ht="15.75" x14ac:dyDescent="0.25">
      <c r="A107" s="34"/>
      <c r="B107" s="49"/>
      <c r="C107" s="28"/>
      <c r="D107" s="30"/>
      <c r="E107" s="30"/>
      <c r="F107" s="29"/>
      <c r="G107" s="28"/>
      <c r="H107" s="28"/>
      <c r="I107" s="28"/>
      <c r="J107" s="28"/>
    </row>
    <row r="108" spans="1:10" x14ac:dyDescent="0.25">
      <c r="A108" s="34"/>
      <c r="B108" s="51"/>
      <c r="C108" s="30"/>
      <c r="D108" s="31"/>
      <c r="E108" s="30"/>
      <c r="F108" s="30"/>
      <c r="G108" s="30"/>
      <c r="H108" s="30"/>
      <c r="I108" s="30"/>
      <c r="J108" s="31"/>
    </row>
    <row r="109" spans="1:10" x14ac:dyDescent="0.25">
      <c r="A109" s="34"/>
      <c r="B109" s="55"/>
      <c r="C109" s="30"/>
      <c r="D109" s="30"/>
      <c r="E109" s="30"/>
      <c r="F109" s="31"/>
      <c r="G109" s="30"/>
      <c r="H109" s="30"/>
      <c r="I109" s="31"/>
      <c r="J109" s="31"/>
    </row>
    <row r="110" spans="1:10" x14ac:dyDescent="0.25">
      <c r="A110" s="34"/>
      <c r="B110" s="55"/>
      <c r="C110" s="30"/>
      <c r="D110" s="30"/>
      <c r="E110" s="30"/>
      <c r="F110" s="31"/>
      <c r="G110" s="30"/>
      <c r="H110" s="30"/>
      <c r="I110" s="30"/>
      <c r="J110" s="31"/>
    </row>
    <row r="111" spans="1:10" x14ac:dyDescent="0.25">
      <c r="A111" s="56"/>
      <c r="B111" s="30"/>
      <c r="C111" s="30"/>
      <c r="D111" s="30"/>
      <c r="E111" s="30"/>
      <c r="F111" s="30"/>
      <c r="G111" s="30"/>
      <c r="H111" s="30"/>
      <c r="I111" s="30"/>
      <c r="J111" s="30"/>
    </row>
    <row r="112" spans="1:10" x14ac:dyDescent="0.25">
      <c r="A112" s="57"/>
      <c r="B112" s="30"/>
      <c r="C112" s="30"/>
      <c r="D112" s="30"/>
      <c r="E112" s="30"/>
      <c r="F112" s="30"/>
      <c r="G112" s="30"/>
      <c r="H112" s="30"/>
      <c r="I112" s="30"/>
      <c r="J112" s="30"/>
    </row>
    <row r="113" spans="1:12" x14ac:dyDescent="0.25">
      <c r="A113" s="57"/>
      <c r="B113" s="30"/>
      <c r="C113" s="30"/>
      <c r="D113" s="30"/>
      <c r="E113" s="30"/>
      <c r="F113" s="30"/>
      <c r="G113" s="30"/>
      <c r="H113" s="30"/>
      <c r="I113" s="30"/>
      <c r="J113" s="30"/>
    </row>
    <row r="114" spans="1:12" x14ac:dyDescent="0.25">
      <c r="A114" s="57"/>
      <c r="B114" s="30"/>
      <c r="C114" s="30"/>
      <c r="D114" s="30"/>
      <c r="E114" s="30"/>
      <c r="F114" s="30"/>
      <c r="G114" s="30"/>
      <c r="H114" s="30"/>
      <c r="I114" s="30"/>
      <c r="J114" s="30"/>
    </row>
    <row r="115" spans="1:12" x14ac:dyDescent="0.25">
      <c r="A115" s="57"/>
      <c r="B115" s="30"/>
      <c r="C115" s="30"/>
      <c r="D115" s="30"/>
      <c r="E115" s="30"/>
      <c r="F115" s="30"/>
      <c r="G115" s="30"/>
      <c r="H115" s="30"/>
      <c r="I115" s="30"/>
      <c r="J115" s="30"/>
    </row>
    <row r="116" spans="1:12" x14ac:dyDescent="0.25">
      <c r="A116" s="57"/>
      <c r="B116" s="30"/>
      <c r="C116" s="30"/>
      <c r="D116" s="30"/>
      <c r="E116" s="30"/>
      <c r="F116" s="30"/>
      <c r="G116" s="30"/>
      <c r="H116" s="30"/>
      <c r="I116" s="30"/>
      <c r="J116" s="30"/>
    </row>
    <row r="117" spans="1:12" x14ac:dyDescent="0.25">
      <c r="A117" s="57"/>
      <c r="B117" s="30"/>
      <c r="C117" s="30"/>
      <c r="D117" s="30"/>
      <c r="E117" s="30"/>
      <c r="F117" s="30"/>
      <c r="G117" s="30"/>
      <c r="H117" s="30"/>
      <c r="I117" s="30"/>
      <c r="J117" s="30"/>
    </row>
    <row r="118" spans="1:12" x14ac:dyDescent="0.25">
      <c r="A118" s="57"/>
      <c r="B118" s="30"/>
      <c r="C118" s="30"/>
      <c r="D118" s="30"/>
      <c r="E118" s="30"/>
      <c r="F118" s="30"/>
      <c r="G118" s="30"/>
      <c r="H118" s="30"/>
      <c r="I118" s="30"/>
      <c r="J118" s="30"/>
    </row>
    <row r="119" spans="1:12" x14ac:dyDescent="0.25">
      <c r="A119" s="57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</row>
    <row r="120" spans="1:12" x14ac:dyDescent="0.25">
      <c r="A120" s="57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1:12" x14ac:dyDescent="0.25">
      <c r="A121" s="131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2" x14ac:dyDescent="0.25">
      <c r="A122" s="131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1:12" x14ac:dyDescent="0.25">
      <c r="A123" s="131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1:12" x14ac:dyDescent="0.25">
      <c r="A124" s="131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1:12" x14ac:dyDescent="0.25">
      <c r="A125" s="131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1:12" x14ac:dyDescent="0.25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30"/>
      <c r="L126" s="30"/>
    </row>
    <row r="127" spans="1:12" x14ac:dyDescent="0.25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30"/>
      <c r="L127" s="30"/>
    </row>
    <row r="128" spans="1:12" x14ac:dyDescent="0.25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30"/>
      <c r="L128" s="30"/>
    </row>
    <row r="129" spans="1:12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1:12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</sheetData>
  <pageMargins left="0" right="0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44821-D8DE-4F1D-AE55-3C0ACC91CA72}">
  <dimension ref="A1:J24"/>
  <sheetViews>
    <sheetView workbookViewId="0">
      <selection activeCell="K8" sqref="K8"/>
    </sheetView>
  </sheetViews>
  <sheetFormatPr defaultRowHeight="15" x14ac:dyDescent="0.25"/>
  <cols>
    <col min="1" max="1" width="6" customWidth="1"/>
    <col min="2" max="2" width="13.42578125" customWidth="1"/>
    <col min="3" max="3" width="31.7109375" customWidth="1"/>
    <col min="4" max="4" width="12.5703125" customWidth="1"/>
    <col min="5" max="5" width="14" customWidth="1"/>
  </cols>
  <sheetData>
    <row r="1" spans="1:10" ht="18.75" x14ac:dyDescent="0.3">
      <c r="A1" s="16" t="s">
        <v>0</v>
      </c>
      <c r="B1" s="16"/>
      <c r="C1" s="16"/>
    </row>
    <row r="2" spans="1:10" ht="18.75" x14ac:dyDescent="0.3">
      <c r="A2" s="16" t="s">
        <v>95</v>
      </c>
      <c r="B2" s="16"/>
      <c r="C2" s="16"/>
    </row>
    <row r="3" spans="1:10" ht="18.75" x14ac:dyDescent="0.3">
      <c r="A3" s="14" t="s">
        <v>18</v>
      </c>
      <c r="B3" s="14" t="s">
        <v>7</v>
      </c>
      <c r="C3" s="14" t="s">
        <v>32</v>
      </c>
      <c r="D3" s="14" t="s">
        <v>96</v>
      </c>
      <c r="E3" s="14" t="s">
        <v>97</v>
      </c>
    </row>
    <row r="4" spans="1:10" ht="18.75" x14ac:dyDescent="0.3">
      <c r="A4" s="14">
        <v>1</v>
      </c>
      <c r="B4" s="83">
        <v>44197</v>
      </c>
      <c r="C4" s="18" t="s">
        <v>40</v>
      </c>
      <c r="D4" s="15">
        <v>75</v>
      </c>
      <c r="E4" s="18"/>
      <c r="F4" t="s">
        <v>98</v>
      </c>
    </row>
    <row r="5" spans="1:10" ht="18.75" x14ac:dyDescent="0.3">
      <c r="A5" s="14">
        <v>2</v>
      </c>
      <c r="B5" s="83">
        <v>44197</v>
      </c>
      <c r="C5" s="18" t="s">
        <v>103</v>
      </c>
      <c r="D5" s="18"/>
      <c r="E5" s="15">
        <v>175</v>
      </c>
    </row>
    <row r="6" spans="1:10" ht="18.75" x14ac:dyDescent="0.3">
      <c r="A6" s="14">
        <v>3</v>
      </c>
      <c r="B6" s="83">
        <v>44197</v>
      </c>
      <c r="C6" s="18" t="s">
        <v>104</v>
      </c>
      <c r="D6" s="18"/>
      <c r="E6" s="15">
        <v>175</v>
      </c>
    </row>
    <row r="7" spans="1:10" ht="18.75" x14ac:dyDescent="0.3">
      <c r="A7" s="14">
        <v>4</v>
      </c>
      <c r="B7" s="83">
        <v>44197</v>
      </c>
      <c r="C7" s="18" t="s">
        <v>105</v>
      </c>
      <c r="D7" s="18"/>
      <c r="E7" s="15">
        <v>175</v>
      </c>
    </row>
    <row r="8" spans="1:10" ht="18.75" x14ac:dyDescent="0.3">
      <c r="A8" s="14">
        <v>5</v>
      </c>
      <c r="B8" s="83">
        <v>44197</v>
      </c>
      <c r="C8" s="18" t="s">
        <v>102</v>
      </c>
      <c r="D8" s="18"/>
      <c r="E8" s="15">
        <v>175</v>
      </c>
    </row>
    <row r="9" spans="1:10" ht="18.75" x14ac:dyDescent="0.3">
      <c r="A9" s="14">
        <v>6</v>
      </c>
      <c r="B9" s="83">
        <v>44197</v>
      </c>
      <c r="C9" s="18" t="s">
        <v>106</v>
      </c>
      <c r="D9" s="18"/>
      <c r="E9" s="15">
        <v>175</v>
      </c>
    </row>
    <row r="10" spans="1:10" ht="18.75" x14ac:dyDescent="0.3">
      <c r="A10" s="14">
        <v>7</v>
      </c>
      <c r="B10" s="83">
        <v>44197</v>
      </c>
      <c r="C10" s="18" t="s">
        <v>107</v>
      </c>
      <c r="D10" s="18"/>
      <c r="E10" s="15">
        <v>175</v>
      </c>
      <c r="J10" s="61"/>
    </row>
    <row r="11" spans="1:10" ht="18.75" x14ac:dyDescent="0.3">
      <c r="A11" s="14">
        <v>8</v>
      </c>
      <c r="B11" s="83">
        <v>44199</v>
      </c>
      <c r="C11" s="18" t="s">
        <v>43</v>
      </c>
      <c r="D11" s="15">
        <v>175</v>
      </c>
      <c r="E11" s="15"/>
    </row>
    <row r="12" spans="1:10" ht="18.75" x14ac:dyDescent="0.3">
      <c r="A12" s="14">
        <v>9</v>
      </c>
      <c r="B12" s="83">
        <v>44199</v>
      </c>
      <c r="C12" s="18" t="s">
        <v>44</v>
      </c>
      <c r="D12" s="15">
        <v>175</v>
      </c>
      <c r="E12" s="15"/>
    </row>
    <row r="13" spans="1:10" ht="18.75" x14ac:dyDescent="0.3">
      <c r="A13" s="14">
        <v>10</v>
      </c>
      <c r="B13" s="83">
        <v>44199</v>
      </c>
      <c r="C13" s="18" t="s">
        <v>101</v>
      </c>
      <c r="D13" s="15"/>
      <c r="E13" s="15">
        <v>175</v>
      </c>
    </row>
    <row r="14" spans="1:10" ht="18.75" x14ac:dyDescent="0.3">
      <c r="A14" s="14">
        <v>11</v>
      </c>
      <c r="B14" s="83">
        <v>44200</v>
      </c>
      <c r="C14" s="18" t="s">
        <v>46</v>
      </c>
      <c r="D14" s="15">
        <v>175</v>
      </c>
      <c r="E14" s="15"/>
    </row>
    <row r="15" spans="1:10" ht="18.75" x14ac:dyDescent="0.3">
      <c r="A15" s="14">
        <v>12</v>
      </c>
      <c r="B15" s="83">
        <v>44233</v>
      </c>
      <c r="C15" s="18" t="s">
        <v>100</v>
      </c>
      <c r="D15" s="15"/>
      <c r="E15" s="15">
        <v>175</v>
      </c>
    </row>
    <row r="16" spans="1:10" ht="18.75" x14ac:dyDescent="0.3">
      <c r="A16" s="137">
        <v>13</v>
      </c>
      <c r="B16" s="83">
        <v>44230</v>
      </c>
      <c r="C16" s="136" t="s">
        <v>80</v>
      </c>
      <c r="D16" s="15">
        <v>175</v>
      </c>
      <c r="E16" s="18"/>
    </row>
    <row r="17" spans="1:5" ht="18.75" x14ac:dyDescent="0.3">
      <c r="A17" s="137">
        <v>14</v>
      </c>
      <c r="B17" s="83">
        <v>44233</v>
      </c>
      <c r="C17" s="18" t="s">
        <v>79</v>
      </c>
      <c r="D17" s="15">
        <v>175</v>
      </c>
      <c r="E17" s="18"/>
    </row>
    <row r="18" spans="1:5" ht="18.75" x14ac:dyDescent="0.3">
      <c r="A18" s="137">
        <v>15</v>
      </c>
      <c r="B18" s="83">
        <v>44262</v>
      </c>
      <c r="C18" s="136" t="s">
        <v>93</v>
      </c>
      <c r="D18" s="15">
        <v>125</v>
      </c>
      <c r="E18" s="15"/>
    </row>
    <row r="19" spans="1:5" ht="18.75" x14ac:dyDescent="0.3">
      <c r="A19" s="137">
        <v>16</v>
      </c>
      <c r="B19" s="83" t="s">
        <v>120</v>
      </c>
      <c r="C19" s="18" t="s">
        <v>99</v>
      </c>
      <c r="D19" s="15"/>
      <c r="E19" s="15">
        <v>175</v>
      </c>
    </row>
    <row r="20" spans="1:5" ht="18.75" x14ac:dyDescent="0.3">
      <c r="A20" s="137">
        <v>17</v>
      </c>
      <c r="B20" s="83">
        <v>44302</v>
      </c>
      <c r="C20" s="18" t="s">
        <v>94</v>
      </c>
      <c r="D20" s="15"/>
      <c r="E20" s="15">
        <v>175</v>
      </c>
    </row>
    <row r="21" spans="1:5" ht="18.75" x14ac:dyDescent="0.3">
      <c r="A21" s="137"/>
      <c r="B21" s="14"/>
      <c r="C21" s="18"/>
      <c r="D21" s="15"/>
      <c r="E21" s="15"/>
    </row>
    <row r="22" spans="1:5" ht="18.75" x14ac:dyDescent="0.3">
      <c r="A22" s="137"/>
      <c r="B22" s="14"/>
      <c r="C22" s="12" t="s">
        <v>17</v>
      </c>
      <c r="D22" s="41">
        <f>SUM(D4:D21)</f>
        <v>1075</v>
      </c>
      <c r="E22" s="41">
        <f>SUM(E5:E21)</f>
        <v>1750</v>
      </c>
    </row>
    <row r="24" spans="1:5" x14ac:dyDescent="0.25">
      <c r="E24" s="19">
        <f>D22+E22</f>
        <v>2825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A494-969D-4A8D-B1CA-B383BD918A5C}">
  <dimension ref="A1:G111"/>
  <sheetViews>
    <sheetView topLeftCell="A2" workbookViewId="0">
      <selection activeCell="F3" sqref="F3"/>
    </sheetView>
  </sheetViews>
  <sheetFormatPr defaultRowHeight="15" x14ac:dyDescent="0.25"/>
  <cols>
    <col min="1" max="1" width="7" customWidth="1"/>
    <col min="2" max="2" width="62.5703125" customWidth="1"/>
    <col min="3" max="3" width="20.42578125" customWidth="1"/>
    <col min="4" max="4" width="14" customWidth="1"/>
    <col min="5" max="5" width="13.28515625" customWidth="1"/>
    <col min="6" max="6" width="16.28515625" customWidth="1"/>
    <col min="7" max="7" width="18.85546875" customWidth="1"/>
  </cols>
  <sheetData>
    <row r="1" spans="1:7" ht="21" x14ac:dyDescent="0.35">
      <c r="A1" s="11" t="s">
        <v>0</v>
      </c>
      <c r="B1" s="11"/>
      <c r="C1" s="11"/>
      <c r="D1" s="11"/>
      <c r="E1" s="11"/>
      <c r="F1" s="11"/>
    </row>
    <row r="2" spans="1:7" ht="21" x14ac:dyDescent="0.35">
      <c r="A2" s="11" t="s">
        <v>121</v>
      </c>
      <c r="B2" s="11"/>
      <c r="C2" s="11"/>
      <c r="D2" s="11"/>
      <c r="E2" s="11"/>
      <c r="F2" s="11"/>
    </row>
    <row r="3" spans="1:7" ht="21" x14ac:dyDescent="0.35">
      <c r="A3" s="11"/>
      <c r="B3" s="11"/>
      <c r="C3" s="11"/>
      <c r="D3" s="11"/>
      <c r="E3" s="11"/>
      <c r="F3" s="11"/>
    </row>
    <row r="4" spans="1:7" ht="23.25" customHeight="1" x14ac:dyDescent="0.3">
      <c r="A4" s="12" t="s">
        <v>18</v>
      </c>
      <c r="B4" s="12" t="s">
        <v>5</v>
      </c>
      <c r="C4" s="12" t="s">
        <v>81</v>
      </c>
      <c r="D4" s="12" t="s">
        <v>83</v>
      </c>
      <c r="E4" s="12" t="s">
        <v>17</v>
      </c>
      <c r="F4" s="13"/>
      <c r="G4" s="13"/>
    </row>
    <row r="5" spans="1:7" ht="23.25" customHeight="1" x14ac:dyDescent="0.3">
      <c r="A5" s="14">
        <v>1</v>
      </c>
      <c r="B5" s="18" t="s">
        <v>50</v>
      </c>
      <c r="C5" s="15">
        <v>100</v>
      </c>
      <c r="D5" s="15"/>
      <c r="E5" s="41">
        <f t="shared" ref="E5:E10" si="0">SUM(C5:D5)</f>
        <v>100</v>
      </c>
    </row>
    <row r="6" spans="1:7" ht="23.25" customHeight="1" x14ac:dyDescent="0.3">
      <c r="A6" s="14">
        <v>2</v>
      </c>
      <c r="B6" s="18" t="s">
        <v>56</v>
      </c>
      <c r="C6" s="15">
        <v>410</v>
      </c>
      <c r="D6" s="15"/>
      <c r="E6" s="41">
        <f t="shared" si="0"/>
        <v>410</v>
      </c>
    </row>
    <row r="7" spans="1:7" ht="23.25" customHeight="1" x14ac:dyDescent="0.3">
      <c r="A7" s="14">
        <v>3</v>
      </c>
      <c r="B7" s="18" t="s">
        <v>51</v>
      </c>
      <c r="C7" s="15">
        <f>1075-125</f>
        <v>950</v>
      </c>
      <c r="D7" s="15">
        <v>125</v>
      </c>
      <c r="E7" s="41">
        <f t="shared" si="0"/>
        <v>1075</v>
      </c>
    </row>
    <row r="8" spans="1:7" ht="23.25" customHeight="1" x14ac:dyDescent="0.3">
      <c r="A8" s="14">
        <v>4</v>
      </c>
      <c r="B8" s="18" t="s">
        <v>52</v>
      </c>
      <c r="C8" s="15">
        <v>100</v>
      </c>
      <c r="D8" s="15"/>
      <c r="E8" s="41">
        <f t="shared" si="0"/>
        <v>100</v>
      </c>
    </row>
    <row r="9" spans="1:7" ht="23.25" customHeight="1" x14ac:dyDescent="0.3">
      <c r="A9" s="14">
        <v>5</v>
      </c>
      <c r="B9" s="18" t="s">
        <v>87</v>
      </c>
      <c r="C9" s="15">
        <v>1000</v>
      </c>
      <c r="D9" s="15"/>
      <c r="E9" s="41">
        <f t="shared" si="0"/>
        <v>1000</v>
      </c>
    </row>
    <row r="10" spans="1:7" ht="23.25" customHeight="1" x14ac:dyDescent="0.3">
      <c r="A10" s="14">
        <v>6</v>
      </c>
      <c r="B10" s="18" t="s">
        <v>82</v>
      </c>
      <c r="C10" s="15">
        <v>1400</v>
      </c>
      <c r="D10" s="15">
        <v>350</v>
      </c>
      <c r="E10" s="41">
        <f t="shared" si="0"/>
        <v>1750</v>
      </c>
    </row>
    <row r="11" spans="1:7" ht="23.25" customHeight="1" x14ac:dyDescent="0.3">
      <c r="A11" s="14">
        <v>7</v>
      </c>
      <c r="B11" s="18" t="s">
        <v>86</v>
      </c>
      <c r="C11" s="15">
        <v>151</v>
      </c>
      <c r="D11" s="15"/>
      <c r="E11" s="41">
        <f>SUM(C11:D11)</f>
        <v>151</v>
      </c>
    </row>
    <row r="12" spans="1:7" ht="23.25" customHeight="1" x14ac:dyDescent="0.3">
      <c r="A12" s="14">
        <v>8</v>
      </c>
      <c r="B12" s="18" t="s">
        <v>88</v>
      </c>
      <c r="C12" s="15">
        <v>500</v>
      </c>
      <c r="D12" s="15"/>
      <c r="E12" s="41">
        <f>SUM(C12:D12)</f>
        <v>500</v>
      </c>
    </row>
    <row r="13" spans="1:7" ht="23.25" customHeight="1" x14ac:dyDescent="0.3">
      <c r="A13" s="14"/>
      <c r="B13" s="18"/>
      <c r="C13" s="15"/>
      <c r="D13" s="15"/>
      <c r="E13" s="15"/>
    </row>
    <row r="14" spans="1:7" ht="23.25" customHeight="1" x14ac:dyDescent="0.3">
      <c r="A14" s="14"/>
      <c r="B14" s="12" t="s">
        <v>17</v>
      </c>
      <c r="C14" s="41">
        <f>SUM(C5:C12)</f>
        <v>4611</v>
      </c>
      <c r="D14" s="41">
        <f>SUM(D6:D13)</f>
        <v>475</v>
      </c>
      <c r="E14" s="41">
        <f>SUM(E5:E12)</f>
        <v>5086</v>
      </c>
    </row>
    <row r="15" spans="1:7" ht="23.25" customHeight="1" x14ac:dyDescent="0.3">
      <c r="A15" s="27"/>
      <c r="B15" s="28" t="s">
        <v>49</v>
      </c>
      <c r="D15" s="61"/>
      <c r="E15" s="62"/>
    </row>
    <row r="16" spans="1:7" ht="23.25" customHeight="1" x14ac:dyDescent="0.3">
      <c r="A16" s="27"/>
      <c r="B16" s="28" t="s">
        <v>30</v>
      </c>
      <c r="C16" s="28"/>
      <c r="D16" s="63"/>
      <c r="E16" s="66"/>
    </row>
    <row r="17" spans="1:5" ht="23.25" customHeight="1" x14ac:dyDescent="0.3">
      <c r="A17" s="60"/>
      <c r="B17" s="62"/>
      <c r="C17" s="61"/>
      <c r="D17" s="30"/>
      <c r="E17" s="30"/>
    </row>
    <row r="18" spans="1:5" ht="24" customHeight="1" x14ac:dyDescent="0.3">
      <c r="A18" s="60"/>
      <c r="B18" s="30"/>
      <c r="C18" s="30"/>
      <c r="D18" s="30"/>
      <c r="E18" s="30"/>
    </row>
    <row r="19" spans="1:5" ht="23.25" customHeight="1" x14ac:dyDescent="0.3">
      <c r="A19" s="60"/>
      <c r="B19" s="30"/>
      <c r="C19" s="30"/>
      <c r="D19" s="30"/>
      <c r="E19" s="30"/>
    </row>
    <row r="20" spans="1:5" ht="23.25" customHeight="1" x14ac:dyDescent="0.25">
      <c r="A20" s="30"/>
      <c r="B20" s="30"/>
      <c r="C20" s="30"/>
      <c r="D20" s="30"/>
      <c r="E20" s="30"/>
    </row>
    <row r="21" spans="1:5" ht="23.25" customHeight="1" x14ac:dyDescent="0.35">
      <c r="A21" s="30"/>
      <c r="B21" s="64"/>
      <c r="C21" s="65"/>
      <c r="D21" s="30"/>
      <c r="E21" s="30"/>
    </row>
    <row r="22" spans="1:5" ht="23.25" customHeight="1" x14ac:dyDescent="0.25">
      <c r="A22" s="30"/>
      <c r="B22" s="30"/>
      <c r="C22" s="30"/>
      <c r="D22" s="31"/>
      <c r="E22" s="30"/>
    </row>
    <row r="23" spans="1:5" ht="23.25" customHeight="1" x14ac:dyDescent="0.25">
      <c r="A23" s="30"/>
      <c r="B23" s="30"/>
      <c r="C23" s="30"/>
      <c r="D23" s="30"/>
      <c r="E23" s="31"/>
    </row>
    <row r="24" spans="1:5" ht="23.25" customHeight="1" x14ac:dyDescent="0.25">
      <c r="A24" s="30"/>
      <c r="B24" s="30"/>
      <c r="C24" s="30"/>
      <c r="D24" s="30"/>
      <c r="E24" s="30"/>
    </row>
    <row r="25" spans="1:5" ht="23.25" customHeight="1" x14ac:dyDescent="0.25">
      <c r="A25" s="30"/>
      <c r="B25" s="30"/>
      <c r="C25" s="30"/>
      <c r="D25" s="30"/>
      <c r="E25" s="30"/>
    </row>
    <row r="26" spans="1:5" x14ac:dyDescent="0.25">
      <c r="A26" s="30"/>
      <c r="B26" s="30"/>
      <c r="C26" s="30"/>
      <c r="D26" s="30"/>
      <c r="E26" s="30"/>
    </row>
    <row r="27" spans="1:5" x14ac:dyDescent="0.25">
      <c r="A27" s="30"/>
      <c r="B27" s="30"/>
      <c r="C27" s="30"/>
      <c r="D27" s="30"/>
      <c r="E27" s="30"/>
    </row>
    <row r="28" spans="1:5" x14ac:dyDescent="0.25">
      <c r="A28" s="30"/>
      <c r="B28" s="30"/>
      <c r="C28" s="30"/>
      <c r="D28" s="30"/>
      <c r="E28" s="30"/>
    </row>
    <row r="29" spans="1:5" x14ac:dyDescent="0.25">
      <c r="A29" s="30"/>
      <c r="B29" s="30"/>
      <c r="C29" s="30"/>
      <c r="D29" s="30"/>
      <c r="E29" s="30"/>
    </row>
    <row r="30" spans="1:5" x14ac:dyDescent="0.25">
      <c r="A30" s="30"/>
      <c r="B30" s="30"/>
      <c r="C30" s="30"/>
      <c r="D30" s="30"/>
      <c r="E30" s="30"/>
    </row>
    <row r="31" spans="1:5" s="20" customFormat="1" ht="14.25" customHeight="1" x14ac:dyDescent="0.25">
      <c r="A31" s="28"/>
      <c r="B31" s="28"/>
      <c r="C31" s="28"/>
      <c r="D31" s="28"/>
      <c r="E31" s="28"/>
    </row>
    <row r="32" spans="1:5" s="20" customFormat="1" ht="14.25" customHeight="1" x14ac:dyDescent="0.25">
      <c r="A32" s="28"/>
      <c r="B32" s="28"/>
      <c r="C32" s="28"/>
      <c r="D32" s="28"/>
      <c r="E32" s="28"/>
    </row>
    <row r="33" spans="1:5" s="20" customFormat="1" ht="14.25" customHeight="1" x14ac:dyDescent="0.25">
      <c r="A33" s="27"/>
      <c r="B33" s="27"/>
      <c r="C33" s="27"/>
      <c r="D33" s="27"/>
      <c r="E33" s="28"/>
    </row>
    <row r="34" spans="1:5" s="20" customFormat="1" ht="14.25" customHeight="1" x14ac:dyDescent="0.25">
      <c r="A34" s="27"/>
      <c r="B34" s="28"/>
      <c r="C34" s="29"/>
      <c r="D34" s="29"/>
      <c r="E34" s="28"/>
    </row>
    <row r="35" spans="1:5" s="20" customFormat="1" ht="14.25" customHeight="1" x14ac:dyDescent="0.25">
      <c r="A35" s="27"/>
      <c r="B35" s="28"/>
      <c r="C35" s="29"/>
      <c r="D35" s="29"/>
      <c r="E35" s="28"/>
    </row>
    <row r="36" spans="1:5" s="20" customFormat="1" ht="14.25" customHeight="1" x14ac:dyDescent="0.25">
      <c r="A36" s="27"/>
      <c r="B36" s="28"/>
      <c r="C36" s="29"/>
      <c r="D36" s="29"/>
      <c r="E36" s="28"/>
    </row>
    <row r="37" spans="1:5" s="20" customFormat="1" ht="14.25" customHeight="1" x14ac:dyDescent="0.25">
      <c r="A37" s="27"/>
      <c r="B37" s="28"/>
      <c r="C37" s="29"/>
      <c r="D37" s="29"/>
      <c r="E37" s="28"/>
    </row>
    <row r="38" spans="1:5" s="20" customFormat="1" ht="14.25" customHeight="1" x14ac:dyDescent="0.25">
      <c r="A38" s="27"/>
      <c r="B38" s="28"/>
      <c r="C38" s="29"/>
      <c r="D38" s="29"/>
      <c r="E38" s="28"/>
    </row>
    <row r="39" spans="1:5" s="20" customFormat="1" ht="14.25" customHeight="1" x14ac:dyDescent="0.25">
      <c r="A39" s="27"/>
      <c r="B39" s="28"/>
      <c r="C39" s="29"/>
      <c r="D39" s="29"/>
      <c r="E39" s="28"/>
    </row>
    <row r="40" spans="1:5" s="20" customFormat="1" ht="14.25" customHeight="1" x14ac:dyDescent="0.25">
      <c r="A40" s="27"/>
      <c r="B40" s="28"/>
      <c r="C40" s="29"/>
      <c r="D40" s="29"/>
      <c r="E40" s="28"/>
    </row>
    <row r="41" spans="1:5" s="20" customFormat="1" ht="14.25" customHeight="1" x14ac:dyDescent="0.25">
      <c r="A41" s="27"/>
      <c r="B41" s="28"/>
      <c r="C41" s="29"/>
      <c r="D41" s="29"/>
      <c r="E41" s="28"/>
    </row>
    <row r="42" spans="1:5" s="20" customFormat="1" ht="14.25" customHeight="1" x14ac:dyDescent="0.25">
      <c r="A42" s="27"/>
      <c r="B42" s="28"/>
      <c r="C42" s="29"/>
      <c r="D42" s="29"/>
      <c r="E42" s="28"/>
    </row>
    <row r="43" spans="1:5" s="20" customFormat="1" ht="14.25" customHeight="1" x14ac:dyDescent="0.25">
      <c r="A43" s="27"/>
      <c r="B43" s="28"/>
      <c r="C43" s="29"/>
      <c r="D43" s="29"/>
      <c r="E43" s="28"/>
    </row>
    <row r="44" spans="1:5" s="20" customFormat="1" ht="14.25" customHeight="1" x14ac:dyDescent="0.25">
      <c r="A44" s="27"/>
      <c r="B44" s="28"/>
      <c r="C44" s="29"/>
      <c r="D44" s="29"/>
      <c r="E44" s="28"/>
    </row>
    <row r="45" spans="1:5" s="20" customFormat="1" ht="14.25" customHeight="1" x14ac:dyDescent="0.25">
      <c r="A45" s="27"/>
      <c r="B45" s="28"/>
      <c r="C45" s="29"/>
      <c r="D45" s="29"/>
      <c r="E45" s="28"/>
    </row>
    <row r="46" spans="1:5" s="20" customFormat="1" ht="14.25" customHeight="1" x14ac:dyDescent="0.25">
      <c r="A46" s="27"/>
      <c r="B46" s="28"/>
      <c r="C46" s="29"/>
      <c r="D46" s="29"/>
      <c r="E46" s="28"/>
    </row>
    <row r="47" spans="1:5" s="20" customFormat="1" ht="14.25" customHeight="1" x14ac:dyDescent="0.25">
      <c r="A47" s="27"/>
      <c r="B47" s="28"/>
      <c r="C47" s="29"/>
      <c r="D47" s="29"/>
      <c r="E47" s="28"/>
    </row>
    <row r="48" spans="1:5" s="20" customFormat="1" ht="14.25" customHeight="1" x14ac:dyDescent="0.25">
      <c r="A48" s="27"/>
      <c r="B48" s="28"/>
      <c r="C48" s="29"/>
      <c r="D48" s="29"/>
      <c r="E48" s="28"/>
    </row>
    <row r="49" spans="1:5" s="20" customFormat="1" ht="14.25" customHeight="1" x14ac:dyDescent="0.25">
      <c r="A49" s="27"/>
      <c r="B49" s="28"/>
      <c r="C49" s="29"/>
      <c r="D49" s="29"/>
      <c r="E49" s="28"/>
    </row>
    <row r="50" spans="1:5" s="20" customFormat="1" ht="14.25" customHeight="1" x14ac:dyDescent="0.25">
      <c r="A50" s="27"/>
      <c r="B50" s="28"/>
      <c r="C50" s="29"/>
      <c r="D50" s="29"/>
      <c r="E50" s="28"/>
    </row>
    <row r="51" spans="1:5" s="20" customFormat="1" ht="14.25" customHeight="1" x14ac:dyDescent="0.25">
      <c r="A51" s="27"/>
      <c r="B51" s="28"/>
      <c r="C51" s="29"/>
      <c r="D51" s="29"/>
      <c r="E51" s="28"/>
    </row>
    <row r="52" spans="1:5" s="20" customFormat="1" ht="14.25" customHeight="1" x14ac:dyDescent="0.25">
      <c r="A52" s="27"/>
      <c r="B52" s="28"/>
      <c r="C52" s="29"/>
      <c r="D52" s="29"/>
      <c r="E52" s="28"/>
    </row>
    <row r="53" spans="1:5" s="20" customFormat="1" ht="14.25" customHeight="1" x14ac:dyDescent="0.25">
      <c r="A53" s="27"/>
      <c r="B53" s="28"/>
      <c r="C53" s="29"/>
      <c r="D53" s="29"/>
      <c r="E53" s="28"/>
    </row>
    <row r="54" spans="1:5" s="20" customFormat="1" ht="14.25" customHeight="1" x14ac:dyDescent="0.25">
      <c r="A54" s="27"/>
      <c r="B54" s="28"/>
      <c r="C54" s="29"/>
      <c r="D54" s="29"/>
      <c r="E54" s="28"/>
    </row>
    <row r="55" spans="1:5" s="20" customFormat="1" ht="14.25" customHeight="1" x14ac:dyDescent="0.25">
      <c r="A55" s="28"/>
      <c r="B55" s="67"/>
      <c r="C55" s="33"/>
      <c r="D55" s="33"/>
      <c r="E55" s="28"/>
    </row>
    <row r="56" spans="1:5" s="20" customFormat="1" ht="14.25" customHeight="1" x14ac:dyDescent="0.25">
      <c r="A56" s="28"/>
      <c r="B56" s="67"/>
      <c r="C56" s="28"/>
      <c r="D56" s="29"/>
      <c r="E56" s="28"/>
    </row>
    <row r="57" spans="1:5" s="20" customFormat="1" ht="14.25" customHeight="1" x14ac:dyDescent="0.25">
      <c r="A57" s="27"/>
      <c r="B57" s="28"/>
      <c r="C57" s="29"/>
      <c r="D57" s="29"/>
      <c r="E57" s="28"/>
    </row>
    <row r="58" spans="1:5" s="20" customFormat="1" ht="14.25" customHeight="1" x14ac:dyDescent="0.25">
      <c r="A58" s="27"/>
      <c r="B58" s="28"/>
      <c r="C58" s="29"/>
      <c r="D58" s="29"/>
      <c r="E58" s="28"/>
    </row>
    <row r="59" spans="1:5" s="20" customFormat="1" ht="14.25" customHeight="1" x14ac:dyDescent="0.25">
      <c r="A59" s="27"/>
      <c r="B59" s="28"/>
      <c r="C59" s="29"/>
      <c r="D59" s="29"/>
      <c r="E59" s="28"/>
    </row>
    <row r="60" spans="1:5" s="20" customFormat="1" ht="14.25" customHeight="1" x14ac:dyDescent="0.25">
      <c r="A60" s="27"/>
      <c r="B60" s="28"/>
      <c r="C60" s="29"/>
      <c r="D60" s="29"/>
      <c r="E60" s="28"/>
    </row>
    <row r="61" spans="1:5" s="20" customFormat="1" ht="14.25" customHeight="1" x14ac:dyDescent="0.25">
      <c r="A61" s="27"/>
      <c r="B61" s="28"/>
      <c r="C61" s="29"/>
      <c r="D61" s="29"/>
      <c r="E61" s="28"/>
    </row>
    <row r="62" spans="1:5" s="20" customFormat="1" ht="14.25" customHeight="1" x14ac:dyDescent="0.25">
      <c r="A62" s="27"/>
      <c r="B62" s="28"/>
      <c r="C62" s="29"/>
      <c r="D62" s="29"/>
      <c r="E62" s="28"/>
    </row>
    <row r="63" spans="1:5" s="20" customFormat="1" ht="14.25" customHeight="1" x14ac:dyDescent="0.25">
      <c r="A63" s="27"/>
      <c r="B63" s="28"/>
      <c r="C63" s="29"/>
      <c r="D63" s="29"/>
      <c r="E63" s="28"/>
    </row>
    <row r="64" spans="1:5" s="20" customFormat="1" ht="14.25" customHeight="1" x14ac:dyDescent="0.25">
      <c r="A64" s="27"/>
      <c r="B64" s="28"/>
      <c r="C64" s="29"/>
      <c r="D64" s="29"/>
      <c r="E64" s="28"/>
    </row>
    <row r="65" spans="1:5" s="20" customFormat="1" ht="14.25" customHeight="1" x14ac:dyDescent="0.25">
      <c r="A65" s="27"/>
      <c r="B65" s="28"/>
      <c r="C65" s="29"/>
      <c r="D65" s="29"/>
      <c r="E65" s="28"/>
    </row>
    <row r="66" spans="1:5" s="20" customFormat="1" ht="14.25" customHeight="1" x14ac:dyDescent="0.25">
      <c r="A66" s="27"/>
      <c r="B66" s="28"/>
      <c r="C66" s="29"/>
      <c r="D66" s="29"/>
      <c r="E66" s="28"/>
    </row>
    <row r="67" spans="1:5" s="20" customFormat="1" ht="14.25" customHeight="1" x14ac:dyDescent="0.25">
      <c r="A67" s="68"/>
      <c r="B67" s="69"/>
      <c r="C67" s="54"/>
      <c r="D67" s="29"/>
      <c r="E67" s="28"/>
    </row>
    <row r="68" spans="1:5" s="20" customFormat="1" ht="14.25" customHeight="1" x14ac:dyDescent="0.25">
      <c r="A68" s="68"/>
      <c r="B68" s="69"/>
      <c r="C68" s="54"/>
      <c r="D68" s="29"/>
      <c r="E68" s="28"/>
    </row>
    <row r="69" spans="1:5" ht="15.75" x14ac:dyDescent="0.25">
      <c r="A69" s="30"/>
      <c r="B69" s="67"/>
      <c r="C69" s="36"/>
      <c r="D69" s="31"/>
      <c r="E69" s="30"/>
    </row>
    <row r="70" spans="1:5" ht="15.75" x14ac:dyDescent="0.25">
      <c r="A70" s="30"/>
      <c r="B70" s="67"/>
      <c r="C70" s="36"/>
      <c r="D70" s="36"/>
      <c r="E70" s="30"/>
    </row>
    <row r="71" spans="1:5" x14ac:dyDescent="0.25">
      <c r="A71" s="30"/>
      <c r="B71" s="30"/>
      <c r="C71" s="30"/>
      <c r="D71" s="30"/>
      <c r="E71" s="30"/>
    </row>
    <row r="72" spans="1:5" x14ac:dyDescent="0.25">
      <c r="A72" s="30"/>
      <c r="B72" s="30"/>
      <c r="C72" s="30"/>
      <c r="D72" s="30"/>
      <c r="E72" s="30"/>
    </row>
    <row r="73" spans="1:5" x14ac:dyDescent="0.25">
      <c r="A73" s="30"/>
      <c r="B73" s="30"/>
      <c r="C73" s="30"/>
      <c r="D73" s="30"/>
      <c r="E73" s="30"/>
    </row>
    <row r="74" spans="1:5" x14ac:dyDescent="0.25">
      <c r="A74" s="30"/>
      <c r="B74" s="30"/>
      <c r="C74" s="30"/>
      <c r="D74" s="30"/>
      <c r="E74" s="30"/>
    </row>
    <row r="75" spans="1:5" x14ac:dyDescent="0.25">
      <c r="A75" s="30"/>
      <c r="B75" s="30"/>
      <c r="C75" s="30"/>
      <c r="D75" s="30"/>
      <c r="E75" s="30"/>
    </row>
    <row r="76" spans="1:5" ht="15.75" x14ac:dyDescent="0.25">
      <c r="A76" s="28"/>
      <c r="B76" s="28"/>
      <c r="C76" s="28"/>
      <c r="D76" s="30"/>
      <c r="E76" s="30"/>
    </row>
    <row r="77" spans="1:5" ht="15.75" x14ac:dyDescent="0.25">
      <c r="A77" s="28"/>
      <c r="B77" s="28"/>
      <c r="C77" s="28"/>
      <c r="D77" s="30"/>
      <c r="E77" s="30"/>
    </row>
    <row r="78" spans="1:5" ht="15.75" x14ac:dyDescent="0.25">
      <c r="A78" s="67"/>
      <c r="B78" s="67"/>
      <c r="C78" s="67"/>
      <c r="D78" s="67"/>
      <c r="E78" s="30"/>
    </row>
    <row r="79" spans="1:5" x14ac:dyDescent="0.25">
      <c r="A79" s="34"/>
      <c r="B79" s="30"/>
      <c r="C79" s="31"/>
      <c r="D79" s="30"/>
      <c r="E79" s="30"/>
    </row>
    <row r="80" spans="1:5" x14ac:dyDescent="0.25">
      <c r="A80" s="34"/>
      <c r="B80" s="30"/>
      <c r="C80" s="31"/>
      <c r="D80" s="30"/>
      <c r="E80" s="30"/>
    </row>
    <row r="81" spans="1:6" ht="15.75" x14ac:dyDescent="0.25">
      <c r="A81" s="27"/>
      <c r="B81" s="28"/>
      <c r="C81" s="29"/>
      <c r="D81" s="30"/>
      <c r="E81" s="30"/>
    </row>
    <row r="82" spans="1:6" ht="15.75" x14ac:dyDescent="0.25">
      <c r="A82" s="27"/>
      <c r="B82" s="28"/>
      <c r="C82" s="29"/>
      <c r="D82" s="30"/>
      <c r="E82" s="30"/>
    </row>
    <row r="83" spans="1:6" ht="15.75" x14ac:dyDescent="0.25">
      <c r="A83" s="27"/>
      <c r="B83" s="28"/>
      <c r="C83" s="29"/>
      <c r="D83" s="30"/>
      <c r="E83" s="30"/>
      <c r="F83" s="30"/>
    </row>
    <row r="84" spans="1:6" ht="15.75" x14ac:dyDescent="0.25">
      <c r="A84" s="27"/>
      <c r="B84" s="28"/>
      <c r="C84" s="29"/>
      <c r="D84" s="30"/>
      <c r="E84" s="30"/>
      <c r="F84" s="30"/>
    </row>
    <row r="85" spans="1:6" ht="15.75" x14ac:dyDescent="0.25">
      <c r="A85" s="27"/>
      <c r="B85" s="28"/>
      <c r="C85" s="29"/>
      <c r="D85" s="30"/>
      <c r="E85" s="30"/>
      <c r="F85" s="30"/>
    </row>
    <row r="86" spans="1:6" ht="15.75" x14ac:dyDescent="0.25">
      <c r="A86" s="27"/>
      <c r="B86" s="28"/>
      <c r="C86" s="29"/>
      <c r="D86" s="30"/>
      <c r="E86" s="30"/>
      <c r="F86" s="30"/>
    </row>
    <row r="87" spans="1:6" ht="15.75" x14ac:dyDescent="0.25">
      <c r="A87" s="27"/>
      <c r="B87" s="28"/>
      <c r="C87" s="29"/>
      <c r="D87" s="30"/>
      <c r="E87" s="30"/>
      <c r="F87" s="30"/>
    </row>
    <row r="88" spans="1:6" ht="15.75" x14ac:dyDescent="0.25">
      <c r="A88" s="27"/>
      <c r="B88" s="28"/>
      <c r="C88" s="29"/>
      <c r="D88" s="30"/>
      <c r="E88" s="30"/>
      <c r="F88" s="30"/>
    </row>
    <row r="89" spans="1:6" ht="15.75" x14ac:dyDescent="0.25">
      <c r="A89" s="27"/>
      <c r="B89" s="28"/>
      <c r="C89" s="29"/>
      <c r="D89" s="30"/>
      <c r="E89" s="30"/>
      <c r="F89" s="30"/>
    </row>
    <row r="90" spans="1:6" ht="15.75" x14ac:dyDescent="0.25">
      <c r="A90" s="27"/>
      <c r="B90" s="28"/>
      <c r="C90" s="29"/>
      <c r="D90" s="30"/>
      <c r="E90" s="30"/>
      <c r="F90" s="30"/>
    </row>
    <row r="91" spans="1:6" ht="15.75" x14ac:dyDescent="0.25">
      <c r="A91" s="27"/>
      <c r="B91" s="28"/>
      <c r="C91" s="29"/>
      <c r="D91" s="31"/>
      <c r="E91" s="30"/>
      <c r="F91" s="30"/>
    </row>
    <row r="92" spans="1:6" ht="15.75" x14ac:dyDescent="0.25">
      <c r="A92" s="27"/>
      <c r="B92" s="28"/>
      <c r="C92" s="29"/>
      <c r="D92" s="31"/>
      <c r="E92" s="30"/>
      <c r="F92" s="30"/>
    </row>
    <row r="93" spans="1:6" ht="15.75" x14ac:dyDescent="0.25">
      <c r="A93" s="27"/>
      <c r="B93" s="28"/>
      <c r="C93" s="29"/>
      <c r="D93" s="31"/>
      <c r="E93" s="30"/>
      <c r="F93" s="30"/>
    </row>
    <row r="94" spans="1:6" ht="15.75" x14ac:dyDescent="0.25">
      <c r="A94" s="27"/>
      <c r="B94" s="28"/>
      <c r="C94" s="29"/>
      <c r="D94" s="31"/>
      <c r="E94" s="30"/>
      <c r="F94" s="30"/>
    </row>
    <row r="95" spans="1:6" ht="15.75" x14ac:dyDescent="0.25">
      <c r="A95" s="27"/>
      <c r="B95" s="28"/>
      <c r="C95" s="29"/>
      <c r="D95" s="31"/>
      <c r="E95" s="30"/>
      <c r="F95" s="30"/>
    </row>
    <row r="96" spans="1:6" ht="15.75" x14ac:dyDescent="0.25">
      <c r="A96" s="27"/>
      <c r="B96" s="28"/>
      <c r="C96" s="29"/>
      <c r="D96" s="31"/>
      <c r="E96" s="30"/>
      <c r="F96" s="30"/>
    </row>
    <row r="97" spans="1:6" ht="15.75" x14ac:dyDescent="0.25">
      <c r="A97" s="27"/>
      <c r="B97" s="28"/>
      <c r="C97" s="29"/>
      <c r="D97" s="31"/>
      <c r="E97" s="30"/>
      <c r="F97" s="30"/>
    </row>
    <row r="98" spans="1:6" ht="15.75" x14ac:dyDescent="0.25">
      <c r="A98" s="27"/>
      <c r="B98" s="28"/>
      <c r="C98" s="29"/>
      <c r="D98" s="31"/>
      <c r="E98" s="30"/>
      <c r="F98" s="30"/>
    </row>
    <row r="99" spans="1:6" ht="15.75" x14ac:dyDescent="0.25">
      <c r="A99" s="27"/>
      <c r="B99" s="28"/>
      <c r="C99" s="29"/>
      <c r="D99" s="30"/>
      <c r="E99" s="30"/>
      <c r="F99" s="30"/>
    </row>
    <row r="100" spans="1:6" ht="15.75" x14ac:dyDescent="0.25">
      <c r="A100" s="27"/>
      <c r="B100" s="32"/>
      <c r="C100" s="33"/>
      <c r="D100" s="31"/>
      <c r="E100" s="30"/>
      <c r="F100" s="30"/>
    </row>
    <row r="101" spans="1:6" x14ac:dyDescent="0.25">
      <c r="A101" s="34"/>
      <c r="B101" s="30"/>
      <c r="C101" s="31"/>
      <c r="D101" s="30"/>
      <c r="E101" s="30"/>
      <c r="F101" s="30"/>
    </row>
    <row r="102" spans="1:6" x14ac:dyDescent="0.25">
      <c r="A102" s="34"/>
      <c r="B102" s="30"/>
      <c r="C102" s="30"/>
      <c r="D102" s="31"/>
      <c r="E102" s="30"/>
      <c r="F102" s="30"/>
    </row>
    <row r="103" spans="1:6" x14ac:dyDescent="0.25">
      <c r="A103" s="34"/>
      <c r="B103" s="30"/>
      <c r="C103" s="31"/>
      <c r="D103" s="31"/>
      <c r="E103" s="30"/>
      <c r="F103" s="30"/>
    </row>
    <row r="104" spans="1:6" x14ac:dyDescent="0.25">
      <c r="A104" s="34"/>
      <c r="B104" s="30"/>
      <c r="C104" s="30"/>
      <c r="D104" s="31"/>
      <c r="E104" s="30"/>
      <c r="F104" s="30"/>
    </row>
    <row r="105" spans="1:6" x14ac:dyDescent="0.25">
      <c r="A105" s="34"/>
      <c r="B105" s="30"/>
      <c r="C105" s="30"/>
      <c r="D105" s="31"/>
      <c r="E105" s="30"/>
      <c r="F105" s="30"/>
    </row>
    <row r="106" spans="1:6" x14ac:dyDescent="0.25">
      <c r="A106" s="34"/>
      <c r="B106" s="30"/>
      <c r="C106" s="30"/>
      <c r="D106" s="31"/>
      <c r="E106" s="30"/>
      <c r="F106" s="30"/>
    </row>
    <row r="107" spans="1:6" x14ac:dyDescent="0.25">
      <c r="A107" s="30"/>
      <c r="B107" s="30"/>
      <c r="C107" s="30"/>
      <c r="D107" s="30"/>
      <c r="E107" s="30"/>
      <c r="F107" s="30"/>
    </row>
    <row r="108" spans="1:6" x14ac:dyDescent="0.25">
      <c r="A108" s="30"/>
      <c r="B108" s="30"/>
      <c r="C108" s="30"/>
      <c r="D108" s="30"/>
      <c r="E108" s="30"/>
      <c r="F108" s="30"/>
    </row>
    <row r="109" spans="1:6" x14ac:dyDescent="0.25">
      <c r="A109" s="30"/>
      <c r="B109" s="30"/>
      <c r="C109" s="30"/>
      <c r="D109" s="30"/>
      <c r="E109" s="30"/>
      <c r="F109" s="30"/>
    </row>
    <row r="110" spans="1:6" x14ac:dyDescent="0.25">
      <c r="A110" s="30"/>
      <c r="B110" s="35"/>
      <c r="C110" s="36"/>
      <c r="D110" s="36"/>
      <c r="E110" s="30"/>
      <c r="F110" s="30"/>
    </row>
    <row r="111" spans="1:6" x14ac:dyDescent="0.25">
      <c r="A111" s="30"/>
      <c r="B111" s="30"/>
      <c r="C111" s="30"/>
      <c r="D111" s="30"/>
      <c r="E111" s="30"/>
      <c r="F111" s="30"/>
    </row>
  </sheetData>
  <pageMargins left="0" right="0" top="1.5" bottom="0.75" header="0.3" footer="0.3"/>
  <pageSetup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AA7C-9B25-4F39-AB78-AFAF5A3E2C2E}">
  <dimension ref="A1:G21"/>
  <sheetViews>
    <sheetView topLeftCell="A3" workbookViewId="0">
      <selection activeCell="H13" sqref="H13"/>
    </sheetView>
  </sheetViews>
  <sheetFormatPr defaultRowHeight="15" x14ac:dyDescent="0.25"/>
  <cols>
    <col min="1" max="1" width="47.5703125" customWidth="1"/>
    <col min="2" max="2" width="14.85546875" customWidth="1"/>
    <col min="3" max="3" width="45.28515625" customWidth="1"/>
    <col min="4" max="4" width="14.28515625" customWidth="1"/>
    <col min="6" max="6" width="14.42578125" customWidth="1"/>
  </cols>
  <sheetData>
    <row r="1" spans="1:7" s="72" customFormat="1" ht="26.25" x14ac:dyDescent="0.4">
      <c r="A1" s="70" t="s">
        <v>0</v>
      </c>
      <c r="B1" s="70"/>
      <c r="C1" s="70"/>
      <c r="D1" s="71"/>
    </row>
    <row r="2" spans="1:7" s="72" customFormat="1" ht="26.25" x14ac:dyDescent="0.4">
      <c r="A2" s="70" t="s">
        <v>122</v>
      </c>
      <c r="B2" s="70"/>
      <c r="C2" s="70"/>
      <c r="D2" s="71"/>
    </row>
    <row r="3" spans="1:7" ht="28.5" x14ac:dyDescent="0.45">
      <c r="A3" s="70" t="s">
        <v>53</v>
      </c>
      <c r="B3" s="70"/>
      <c r="C3" s="70"/>
      <c r="D3" s="73"/>
    </row>
    <row r="4" spans="1:7" ht="21" x14ac:dyDescent="0.35">
      <c r="A4" s="38" t="s">
        <v>20</v>
      </c>
      <c r="B4" s="38" t="s">
        <v>19</v>
      </c>
      <c r="C4" s="38" t="s">
        <v>21</v>
      </c>
      <c r="D4" s="38" t="s">
        <v>19</v>
      </c>
      <c r="G4" s="74"/>
    </row>
    <row r="5" spans="1:7" ht="15.75" x14ac:dyDescent="0.25">
      <c r="A5" s="22" t="s">
        <v>31</v>
      </c>
      <c r="B5" s="23">
        <v>1068.98</v>
      </c>
      <c r="C5" s="22" t="s">
        <v>38</v>
      </c>
      <c r="D5" s="23">
        <v>33.07</v>
      </c>
    </row>
    <row r="6" spans="1:7" ht="15.75" x14ac:dyDescent="0.25">
      <c r="A6" s="4"/>
      <c r="B6" s="4"/>
      <c r="C6" s="22"/>
      <c r="D6" s="23"/>
      <c r="E6" s="19"/>
    </row>
    <row r="7" spans="1:7" ht="15.75" x14ac:dyDescent="0.25">
      <c r="A7" s="22" t="s">
        <v>54</v>
      </c>
      <c r="B7" s="23">
        <v>100</v>
      </c>
      <c r="C7" s="22"/>
      <c r="D7" s="23"/>
    </row>
    <row r="8" spans="1:7" ht="15.75" x14ac:dyDescent="0.25">
      <c r="A8" s="4"/>
      <c r="B8" s="4"/>
      <c r="C8" s="22"/>
      <c r="D8" s="23"/>
    </row>
    <row r="9" spans="1:7" ht="15.75" x14ac:dyDescent="0.25">
      <c r="A9" s="22" t="s">
        <v>55</v>
      </c>
      <c r="B9" s="23">
        <v>1075</v>
      </c>
      <c r="C9" s="22" t="s">
        <v>123</v>
      </c>
      <c r="D9" s="23">
        <v>2361.91</v>
      </c>
    </row>
    <row r="10" spans="1:7" ht="15.75" x14ac:dyDescent="0.25">
      <c r="A10" s="22" t="s">
        <v>34</v>
      </c>
      <c r="B10" s="23">
        <v>151</v>
      </c>
      <c r="C10" s="4"/>
      <c r="D10" s="4"/>
    </row>
    <row r="11" spans="1:7" ht="15.75" x14ac:dyDescent="0.25">
      <c r="A11" s="40" t="s">
        <v>17</v>
      </c>
      <c r="B11" s="75">
        <f>SUM(B5:B10)</f>
        <v>2394.98</v>
      </c>
      <c r="C11" s="40" t="s">
        <v>17</v>
      </c>
      <c r="D11" s="75">
        <f>SUM(D5:D10)</f>
        <v>2394.98</v>
      </c>
    </row>
    <row r="12" spans="1:7" ht="17.25" customHeight="1" x14ac:dyDescent="0.25">
      <c r="A12" s="30"/>
      <c r="B12" s="31"/>
      <c r="C12" s="30"/>
      <c r="D12" s="30"/>
    </row>
    <row r="13" spans="1:7" ht="17.25" customHeight="1" x14ac:dyDescent="0.25">
      <c r="D13" s="19"/>
    </row>
    <row r="14" spans="1:7" ht="17.25" customHeight="1" x14ac:dyDescent="0.25">
      <c r="A14" t="s">
        <v>29</v>
      </c>
      <c r="D14" s="19"/>
    </row>
    <row r="15" spans="1:7" ht="17.25" customHeight="1" x14ac:dyDescent="0.25">
      <c r="A15" t="s">
        <v>30</v>
      </c>
    </row>
    <row r="16" spans="1:7" ht="17.25" customHeight="1" x14ac:dyDescent="0.25"/>
    <row r="17" spans="1:4" ht="17.25" customHeight="1" x14ac:dyDescent="0.25"/>
    <row r="18" spans="1:4" ht="15.75" x14ac:dyDescent="0.25">
      <c r="A18" s="20"/>
      <c r="B18" s="76"/>
    </row>
    <row r="19" spans="1:4" ht="15.75" x14ac:dyDescent="0.25">
      <c r="A19" s="20"/>
      <c r="B19" s="76"/>
      <c r="C19" s="20"/>
      <c r="D19" s="76"/>
    </row>
    <row r="20" spans="1:4" ht="15.75" x14ac:dyDescent="0.25">
      <c r="A20" s="20"/>
      <c r="B20" s="76"/>
      <c r="C20" s="20"/>
      <c r="D20" s="20"/>
    </row>
    <row r="21" spans="1:4" ht="15.75" x14ac:dyDescent="0.25">
      <c r="D21" s="20"/>
    </row>
  </sheetData>
  <pageMargins left="0.7" right="0.7" top="0.75" bottom="0.75" header="0.3" footer="0.3"/>
  <pageSetup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0726-AD19-49D2-BD84-4A60CD5320B2}">
  <dimension ref="A1"/>
  <sheetViews>
    <sheetView topLeftCell="A2" workbookViewId="0">
      <selection activeCell="P21" sqref="P2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Cash Book 2021</vt:lpstr>
      <vt:lpstr>Consulated T B</vt:lpstr>
      <vt:lpstr>Trial Balance 2021</vt:lpstr>
      <vt:lpstr>Bank Recon. Statement</vt:lpstr>
      <vt:lpstr>Paypal Income 2021</vt:lpstr>
      <vt:lpstr>Members Record2021</vt:lpstr>
      <vt:lpstr>Detail Income 2021</vt:lpstr>
      <vt:lpstr>Paypal Trial Balance 2021</vt:lpstr>
      <vt:lpstr>Bank Account Image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Rupa Bhattarai</dc:creator>
  <cp:lastModifiedBy>Sushma Ghimire</cp:lastModifiedBy>
  <cp:lastPrinted>2021-05-01T09:01:58Z</cp:lastPrinted>
  <dcterms:created xsi:type="dcterms:W3CDTF">2021-01-22T09:42:34Z</dcterms:created>
  <dcterms:modified xsi:type="dcterms:W3CDTF">2021-05-01T23:20:07Z</dcterms:modified>
</cp:coreProperties>
</file>